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260" windowWidth="16380" windowHeight="8130" tabRatio="596"/>
  </bookViews>
  <sheets>
    <sheet name="Развернутый" sheetId="1" r:id="rId1"/>
  </sheets>
  <definedNames>
    <definedName name="_xlnm.Print_Titles" localSheetId="0">Развернутый!$18:$23</definedName>
    <definedName name="_xlnm.Print_Area" localSheetId="0">Развернутый!$A$1:$AB$87</definedName>
  </definedNames>
  <calcPr calcId="144525"/>
</workbook>
</file>

<file path=xl/calcChain.xml><?xml version="1.0" encoding="utf-8"?>
<calcChain xmlns="http://schemas.openxmlformats.org/spreadsheetml/2006/main">
  <c r="J70" i="1" l="1"/>
  <c r="K70" i="1"/>
  <c r="L70" i="1"/>
  <c r="M70" i="1"/>
  <c r="N70" i="1"/>
  <c r="O70" i="1"/>
  <c r="P70" i="1"/>
  <c r="I70" i="1"/>
  <c r="J41" i="1"/>
  <c r="K41" i="1"/>
  <c r="L41" i="1"/>
  <c r="M41" i="1"/>
  <c r="N41" i="1"/>
  <c r="O41" i="1"/>
  <c r="P41" i="1"/>
  <c r="I41" i="1"/>
  <c r="J47" i="1"/>
  <c r="K47" i="1"/>
  <c r="L47" i="1"/>
  <c r="M47" i="1"/>
  <c r="N47" i="1"/>
  <c r="O47" i="1"/>
  <c r="P47" i="1"/>
  <c r="I47" i="1"/>
  <c r="K64" i="1" l="1"/>
  <c r="I64" i="1"/>
  <c r="K58" i="1"/>
  <c r="I58" i="1" s="1"/>
  <c r="K53" i="1"/>
  <c r="I53" i="1"/>
  <c r="K48" i="1"/>
  <c r="I48" i="1"/>
  <c r="K42" i="1"/>
  <c r="I42" i="1"/>
  <c r="K25" i="1"/>
  <c r="I25" i="1"/>
  <c r="K24" i="1"/>
  <c r="I24" i="1" s="1"/>
  <c r="I66" i="1" l="1"/>
  <c r="I67" i="1"/>
  <c r="I65" i="1"/>
  <c r="K59" i="1"/>
  <c r="I59" i="1" s="1"/>
  <c r="K54" i="1"/>
  <c r="I54" i="1"/>
  <c r="I49" i="1"/>
  <c r="K49" i="1"/>
  <c r="I45" i="1"/>
  <c r="K44" i="1"/>
  <c r="I44" i="1" s="1"/>
  <c r="K45" i="1"/>
  <c r="K46" i="1"/>
  <c r="I46" i="1" s="1"/>
  <c r="K43" i="1"/>
  <c r="I43" i="1" s="1"/>
  <c r="K40" i="1"/>
  <c r="I40" i="1" s="1"/>
  <c r="K34" i="1"/>
  <c r="I34" i="1" s="1"/>
  <c r="I32" i="1"/>
  <c r="I26" i="1"/>
  <c r="K37" i="1"/>
  <c r="I37" i="1" s="1"/>
  <c r="K38" i="1"/>
  <c r="I38" i="1" s="1"/>
  <c r="K36" i="1"/>
  <c r="I36" i="1" s="1"/>
  <c r="K27" i="1"/>
  <c r="I27" i="1" s="1"/>
  <c r="K28" i="1"/>
  <c r="I28" i="1" s="1"/>
  <c r="K29" i="1"/>
  <c r="I29" i="1" s="1"/>
  <c r="K30" i="1"/>
  <c r="I30" i="1" s="1"/>
  <c r="K31" i="1"/>
  <c r="I31" i="1" s="1"/>
  <c r="K32" i="1"/>
  <c r="K33" i="1"/>
  <c r="I33" i="1" s="1"/>
  <c r="K26" i="1"/>
  <c r="J64" i="1" l="1"/>
  <c r="L64" i="1"/>
  <c r="M64" i="1"/>
  <c r="N64" i="1"/>
  <c r="O64" i="1"/>
  <c r="P64" i="1"/>
  <c r="K66" i="1"/>
  <c r="K65" i="1"/>
  <c r="AN49" i="1" l="1"/>
  <c r="AC34" i="1" l="1"/>
  <c r="AL68" i="1" l="1"/>
  <c r="AL63" i="1"/>
  <c r="AL67" i="1" l="1"/>
  <c r="R75" i="1"/>
  <c r="S75" i="1"/>
  <c r="T75" i="1"/>
  <c r="U75" i="1"/>
  <c r="V75" i="1"/>
  <c r="W75" i="1"/>
  <c r="X75" i="1"/>
  <c r="Y75" i="1"/>
  <c r="Z75" i="1"/>
  <c r="AA75" i="1"/>
  <c r="AB75" i="1"/>
  <c r="R77" i="1"/>
  <c r="S77" i="1"/>
  <c r="T77" i="1"/>
  <c r="U77" i="1"/>
  <c r="V77" i="1"/>
  <c r="W77" i="1"/>
  <c r="X77" i="1"/>
  <c r="Y77" i="1"/>
  <c r="Z77" i="1"/>
  <c r="AB77" i="1"/>
  <c r="Q77" i="1"/>
  <c r="R78" i="1"/>
  <c r="S78" i="1"/>
  <c r="T78" i="1"/>
  <c r="U78" i="1"/>
  <c r="V78" i="1"/>
  <c r="W78" i="1"/>
  <c r="X78" i="1"/>
  <c r="Y78" i="1"/>
  <c r="Z78" i="1"/>
  <c r="AA78" i="1"/>
  <c r="AB78" i="1"/>
  <c r="Q78" i="1"/>
  <c r="Q76" i="1"/>
  <c r="R76" i="1"/>
  <c r="U76" i="1"/>
  <c r="W76" i="1"/>
  <c r="Y76" i="1"/>
  <c r="AA76" i="1"/>
  <c r="S76" i="1"/>
  <c r="Q75" i="1"/>
  <c r="AB92" i="1" l="1"/>
  <c r="V92" i="1"/>
  <c r="S92" i="1"/>
  <c r="Y92" i="1"/>
  <c r="AA92" i="1"/>
  <c r="X92" i="1"/>
  <c r="U92" i="1"/>
  <c r="R92" i="1"/>
  <c r="Q92" i="1"/>
  <c r="Z92" i="1"/>
  <c r="T92" i="1"/>
  <c r="W92" i="1"/>
  <c r="I62" i="1"/>
  <c r="AL62" i="1" s="1"/>
  <c r="I61" i="1"/>
  <c r="I60" i="1"/>
  <c r="I52" i="1"/>
  <c r="I51" i="1"/>
  <c r="I50" i="1"/>
  <c r="AL55" i="1" l="1"/>
  <c r="AL56" i="1"/>
  <c r="AC33" i="1"/>
  <c r="AL61" i="1"/>
  <c r="AL60" i="1"/>
  <c r="AL51" i="1"/>
  <c r="AL50" i="1"/>
  <c r="AL52" i="1"/>
  <c r="AL57" i="1"/>
  <c r="D90" i="1" l="1"/>
  <c r="E90" i="1"/>
  <c r="F90" i="1"/>
  <c r="G90" i="1"/>
  <c r="H90" i="1"/>
  <c r="C90" i="1"/>
  <c r="D89" i="1"/>
  <c r="E89" i="1"/>
  <c r="F89" i="1"/>
  <c r="G89" i="1"/>
  <c r="H89" i="1"/>
  <c r="C89" i="1"/>
  <c r="D88" i="1"/>
  <c r="E88" i="1"/>
  <c r="F88" i="1"/>
  <c r="G88" i="1"/>
  <c r="H88" i="1"/>
  <c r="C88" i="1"/>
  <c r="AL59" i="1"/>
  <c r="AL54" i="1"/>
  <c r="AL49" i="1"/>
  <c r="AL44" i="1"/>
  <c r="AL45" i="1"/>
  <c r="AL46" i="1"/>
  <c r="AL43" i="1"/>
  <c r="AL40" i="1"/>
  <c r="AL37" i="1"/>
  <c r="AL38" i="1"/>
  <c r="AL36" i="1"/>
  <c r="AL27" i="1"/>
  <c r="AL28" i="1"/>
  <c r="AL29" i="1"/>
  <c r="AL30" i="1"/>
  <c r="AL31" i="1"/>
  <c r="AL32" i="1"/>
  <c r="AL33" i="1"/>
  <c r="AL34" i="1"/>
  <c r="AL26" i="1"/>
  <c r="R88" i="1"/>
  <c r="R90" i="1" s="1"/>
  <c r="S88" i="1"/>
  <c r="T88" i="1"/>
  <c r="T90" i="1" s="1"/>
  <c r="U88" i="1"/>
  <c r="V88" i="1"/>
  <c r="V90" i="1" s="1"/>
  <c r="W88" i="1"/>
  <c r="X88" i="1"/>
  <c r="X90" i="1" s="1"/>
  <c r="Y88" i="1"/>
  <c r="Z88" i="1"/>
  <c r="Z90" i="1" s="1"/>
  <c r="AA88" i="1"/>
  <c r="AB88" i="1"/>
  <c r="AB90" i="1" s="1"/>
  <c r="AE88" i="1"/>
  <c r="AE90" i="1" s="1"/>
  <c r="AF88" i="1"/>
  <c r="AF90" i="1" s="1"/>
  <c r="AG88" i="1"/>
  <c r="AG90" i="1" s="1"/>
  <c r="AH88" i="1"/>
  <c r="AH90" i="1" s="1"/>
  <c r="AI88" i="1"/>
  <c r="AI90" i="1" s="1"/>
  <c r="AJ88" i="1"/>
  <c r="AJ90" i="1" s="1"/>
  <c r="AK88" i="1"/>
  <c r="AK90" i="1" s="1"/>
  <c r="Q88" i="1"/>
  <c r="J58" i="1"/>
  <c r="M58" i="1"/>
  <c r="N58" i="1"/>
  <c r="O58" i="1"/>
  <c r="P58" i="1"/>
  <c r="J53" i="1"/>
  <c r="M53" i="1"/>
  <c r="N53" i="1"/>
  <c r="O53" i="1"/>
  <c r="P53" i="1"/>
  <c r="J48" i="1"/>
  <c r="M48" i="1"/>
  <c r="N48" i="1"/>
  <c r="O48" i="1"/>
  <c r="P48" i="1"/>
  <c r="R70" i="1"/>
  <c r="R93" i="1" s="1"/>
  <c r="T70" i="1"/>
  <c r="T93" i="1" s="1"/>
  <c r="U70" i="1"/>
  <c r="U93" i="1" s="1"/>
  <c r="V70" i="1"/>
  <c r="V93" i="1" s="1"/>
  <c r="W70" i="1"/>
  <c r="W93" i="1" s="1"/>
  <c r="X70" i="1"/>
  <c r="X93" i="1" s="1"/>
  <c r="Y70" i="1"/>
  <c r="Y93" i="1" s="1"/>
  <c r="Z70" i="1"/>
  <c r="Z93" i="1" s="1"/>
  <c r="AA70" i="1"/>
  <c r="AA93" i="1" s="1"/>
  <c r="AB70" i="1"/>
  <c r="AB93" i="1" s="1"/>
  <c r="Q70" i="1"/>
  <c r="Q93" i="1" s="1"/>
  <c r="U89" i="1" l="1"/>
  <c r="Y89" i="1"/>
  <c r="Y90" i="1" s="1"/>
  <c r="AA89" i="1"/>
  <c r="AA90" i="1" s="1"/>
  <c r="U90" i="1"/>
  <c r="Q89" i="1"/>
  <c r="Q90" i="1" s="1"/>
  <c r="W89" i="1"/>
  <c r="W90" i="1" s="1"/>
  <c r="J42" i="1" l="1"/>
  <c r="M42" i="1"/>
  <c r="N42" i="1"/>
  <c r="O42" i="1"/>
  <c r="P42" i="1"/>
  <c r="AC42" i="1"/>
  <c r="J39" i="1"/>
  <c r="K39" i="1"/>
  <c r="M39" i="1"/>
  <c r="N39" i="1"/>
  <c r="O39" i="1"/>
  <c r="P39" i="1"/>
  <c r="I39" i="1"/>
  <c r="AL39" i="1" s="1"/>
  <c r="J35" i="1"/>
  <c r="K35" i="1"/>
  <c r="M35" i="1"/>
  <c r="N35" i="1"/>
  <c r="O35" i="1"/>
  <c r="P35" i="1"/>
  <c r="I35" i="1"/>
  <c r="AL35" i="1" s="1"/>
  <c r="N25" i="1"/>
  <c r="O25" i="1"/>
  <c r="P25" i="1"/>
  <c r="M25" i="1"/>
  <c r="J25" i="1"/>
  <c r="J24" i="1" l="1"/>
  <c r="M24" i="1"/>
  <c r="N24" i="1"/>
  <c r="P24" i="1"/>
  <c r="O24" i="1"/>
  <c r="AL53" i="1" l="1"/>
  <c r="L35" i="1" l="1"/>
  <c r="AD28" i="1" l="1"/>
  <c r="AD30" i="1"/>
  <c r="AD33" i="1"/>
  <c r="AE33" i="1" s="1"/>
  <c r="AD77" i="1"/>
  <c r="AA74" i="1"/>
  <c r="Y74" i="1"/>
  <c r="W74" i="1"/>
  <c r="U74" i="1"/>
  <c r="S74" i="1"/>
  <c r="Q74" i="1"/>
  <c r="Q71" i="1"/>
  <c r="AA69" i="1"/>
  <c r="Y69" i="1"/>
  <c r="W69" i="1"/>
  <c r="U69" i="1"/>
  <c r="Q69" i="1"/>
  <c r="AI68" i="1"/>
  <c r="AH68" i="1"/>
  <c r="AD68" i="1"/>
  <c r="AC68" i="1"/>
  <c r="AI63" i="1"/>
  <c r="AH63" i="1"/>
  <c r="AD63" i="1"/>
  <c r="AC63" i="1"/>
  <c r="AI62" i="1"/>
  <c r="AH62" i="1"/>
  <c r="AD62" i="1"/>
  <c r="AC62" i="1"/>
  <c r="AI61" i="1"/>
  <c r="AH61" i="1"/>
  <c r="AD61" i="1"/>
  <c r="AC61" i="1"/>
  <c r="AI60" i="1"/>
  <c r="AH60" i="1"/>
  <c r="AD60" i="1"/>
  <c r="AC60" i="1"/>
  <c r="AI59" i="1"/>
  <c r="AH59" i="1"/>
  <c r="AC59" i="1"/>
  <c r="AI58" i="1"/>
  <c r="AC58" i="1"/>
  <c r="AL58" i="1"/>
  <c r="AI57" i="1"/>
  <c r="AH57" i="1"/>
  <c r="AD57" i="1"/>
  <c r="AC57" i="1"/>
  <c r="AI56" i="1"/>
  <c r="AD56" i="1"/>
  <c r="AC56" i="1"/>
  <c r="AI55" i="1"/>
  <c r="AH55" i="1"/>
  <c r="AD55" i="1"/>
  <c r="AC55" i="1"/>
  <c r="AI54" i="1"/>
  <c r="AH54" i="1"/>
  <c r="AC54" i="1"/>
  <c r="AI53" i="1"/>
  <c r="AC53" i="1"/>
  <c r="AI52" i="1"/>
  <c r="AH52" i="1"/>
  <c r="AD52" i="1"/>
  <c r="AC52" i="1"/>
  <c r="AI51" i="1"/>
  <c r="AH51" i="1"/>
  <c r="AD51" i="1"/>
  <c r="AC51" i="1"/>
  <c r="AI50" i="1"/>
  <c r="AH50" i="1"/>
  <c r="AD50" i="1"/>
  <c r="AC50" i="1"/>
  <c r="AI49" i="1"/>
  <c r="AH49" i="1"/>
  <c r="AC49" i="1"/>
  <c r="AC48" i="1"/>
  <c r="AC47" i="1"/>
  <c r="AC46" i="1"/>
  <c r="AC45" i="1"/>
  <c r="AC44" i="1"/>
  <c r="AC43" i="1"/>
  <c r="AD40" i="1"/>
  <c r="AC40" i="1"/>
  <c r="L39" i="1"/>
  <c r="AC39" i="1"/>
  <c r="AC38" i="1"/>
  <c r="AD37" i="1"/>
  <c r="AC37" i="1"/>
  <c r="AC36" i="1"/>
  <c r="AC35" i="1"/>
  <c r="AD31" i="1"/>
  <c r="AC30" i="1"/>
  <c r="AD29" i="1"/>
  <c r="AC29" i="1"/>
  <c r="AD27" i="1"/>
  <c r="AC23" i="1"/>
  <c r="AL48" i="1" l="1"/>
  <c r="AD23" i="1"/>
  <c r="AD88" i="1" s="1"/>
  <c r="AD90" i="1" s="1"/>
  <c r="AC88" i="1"/>
  <c r="AC90" i="1" s="1"/>
  <c r="AG54" i="1"/>
  <c r="L58" i="1"/>
  <c r="AD58" i="1"/>
  <c r="AE58" i="1" s="1"/>
  <c r="AD49" i="1"/>
  <c r="AE49" i="1" s="1"/>
  <c r="AL42" i="1"/>
  <c r="AG59" i="1"/>
  <c r="AD44" i="1"/>
  <c r="AE44" i="1" s="1"/>
  <c r="AD46" i="1"/>
  <c r="AE46" i="1" s="1"/>
  <c r="L48" i="1"/>
  <c r="AD26" i="1"/>
  <c r="AD35" i="1"/>
  <c r="AE35" i="1" s="1"/>
  <c r="AD36" i="1"/>
  <c r="AE36" i="1" s="1"/>
  <c r="AC31" i="1"/>
  <c r="AE31" i="1" s="1"/>
  <c r="AC28" i="1"/>
  <c r="AE28" i="1" s="1"/>
  <c r="AE51" i="1"/>
  <c r="AE52" i="1"/>
  <c r="AD54" i="1"/>
  <c r="AE54" i="1" s="1"/>
  <c r="Q72" i="1"/>
  <c r="AD70" i="1"/>
  <c r="AF70" i="1" s="1"/>
  <c r="Y71" i="1"/>
  <c r="Y72" i="1" s="1"/>
  <c r="AE57" i="1"/>
  <c r="AE62" i="1"/>
  <c r="AE63" i="1"/>
  <c r="AF49" i="1"/>
  <c r="AD39" i="1"/>
  <c r="AE39" i="1" s="1"/>
  <c r="AE50" i="1"/>
  <c r="AE55" i="1"/>
  <c r="AE56" i="1"/>
  <c r="AD59" i="1"/>
  <c r="AE59" i="1" s="1"/>
  <c r="AE60" i="1"/>
  <c r="AD69" i="1"/>
  <c r="W71" i="1"/>
  <c r="AA71" i="1"/>
  <c r="AA72" i="1" s="1"/>
  <c r="U71" i="1"/>
  <c r="U72" i="1" s="1"/>
  <c r="AC74" i="1"/>
  <c r="AE29" i="1"/>
  <c r="AE30" i="1"/>
  <c r="AE37" i="1"/>
  <c r="AC27" i="1"/>
  <c r="AE27" i="1" s="1"/>
  <c r="AE40" i="1"/>
  <c r="AD45" i="1"/>
  <c r="AE45" i="1" s="1"/>
  <c r="AH56" i="1"/>
  <c r="AH58" i="1"/>
  <c r="AE61" i="1"/>
  <c r="AE68" i="1"/>
  <c r="I92" i="1" l="1"/>
  <c r="I94" i="1" s="1"/>
  <c r="AL47" i="1"/>
  <c r="AF54" i="1"/>
  <c r="L53" i="1"/>
  <c r="AF59" i="1"/>
  <c r="AC26" i="1"/>
  <c r="AE26" i="1" s="1"/>
  <c r="AD48" i="1"/>
  <c r="AE48" i="1" s="1"/>
  <c r="L42" i="1"/>
  <c r="AD42" i="1"/>
  <c r="AE42" i="1" s="1"/>
  <c r="L25" i="1"/>
  <c r="L24" i="1" s="1"/>
  <c r="M69" i="1"/>
  <c r="W72" i="1"/>
  <c r="AH53" i="1"/>
  <c r="AD53" i="1"/>
  <c r="AE53" i="1" s="1"/>
  <c r="I88" i="1" l="1"/>
  <c r="K88" i="1"/>
  <c r="AD47" i="1"/>
  <c r="AE47" i="1" s="1"/>
  <c r="AD43" i="1"/>
  <c r="AE43" i="1" s="1"/>
  <c r="AD32" i="1" l="1"/>
  <c r="K69" i="1"/>
  <c r="S70" i="1"/>
  <c r="S89" i="1" l="1"/>
  <c r="S90" i="1" s="1"/>
  <c r="S93" i="1"/>
  <c r="S69" i="1"/>
  <c r="S71" i="1"/>
  <c r="L69" i="1"/>
  <c r="K73" i="1"/>
  <c r="I69" i="1"/>
  <c r="AC32" i="1"/>
  <c r="AE32" i="1" s="1"/>
  <c r="K72" i="1" l="1"/>
  <c r="AH70" i="1"/>
  <c r="J72" i="1"/>
  <c r="S72" i="1"/>
  <c r="AC71" i="1"/>
</calcChain>
</file>

<file path=xl/sharedStrings.xml><?xml version="1.0" encoding="utf-8"?>
<sst xmlns="http://schemas.openxmlformats.org/spreadsheetml/2006/main" count="208" uniqueCount="144">
  <si>
    <t>УТВЕРЖДАЮ</t>
  </si>
  <si>
    <t>ПЛАН УЧЕБНОГО ПРОЦЕССА</t>
  </si>
  <si>
    <t>№ ________________________</t>
  </si>
  <si>
    <t>Форма обучения – очная</t>
  </si>
  <si>
    <t>Нормативный срок обучения на  базе</t>
  </si>
  <si>
    <t>Индекс</t>
  </si>
  <si>
    <t>Наименование циклов, предметов, профессиональных модулей, МДК, практик</t>
  </si>
  <si>
    <t>Формы промежуточной аттестации</t>
  </si>
  <si>
    <t>д.б.</t>
  </si>
  <si>
    <t>Объем образовательной нагрузки</t>
  </si>
  <si>
    <t>Учебная нагрузка обучающихся (час.)</t>
  </si>
  <si>
    <t>Распределение учебной нагрузки по курсам  и семестрам  (час. в семестр)</t>
  </si>
  <si>
    <t>Самостоятельная работа</t>
  </si>
  <si>
    <t>Во взаимодействии с преподавателем</t>
  </si>
  <si>
    <t>I курс</t>
  </si>
  <si>
    <t>II курс</t>
  </si>
  <si>
    <t>III курс</t>
  </si>
  <si>
    <t>Нагрузка на дисциплины и МДК</t>
  </si>
  <si>
    <t>По практике производственной и учебной</t>
  </si>
  <si>
    <t xml:space="preserve">консультации </t>
  </si>
  <si>
    <t>Промежуточная аттестация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</si>
  <si>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</si>
  <si>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</si>
  <si>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</si>
  <si>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</si>
  <si>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</si>
  <si>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</si>
  <si>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 xml:space="preserve">Всего учебных занятий </t>
  </si>
  <si>
    <t xml:space="preserve">В т.ч. по учебным дисциплинам и МДК </t>
  </si>
  <si>
    <t>недель</t>
  </si>
  <si>
    <t>Теоретическое обучение</t>
  </si>
  <si>
    <t>ЛПЗ</t>
  </si>
  <si>
    <t>Э</t>
  </si>
  <si>
    <t>Литература</t>
  </si>
  <si>
    <t>ДЗ</t>
  </si>
  <si>
    <t xml:space="preserve">Иностранный язык </t>
  </si>
  <si>
    <t>Математика</t>
  </si>
  <si>
    <t xml:space="preserve">История </t>
  </si>
  <si>
    <t>Физическая культура</t>
  </si>
  <si>
    <t>Основы безопасности жизнедеятельности</t>
  </si>
  <si>
    <t>Астрономия</t>
  </si>
  <si>
    <t>Обществознание</t>
  </si>
  <si>
    <t>Информатика</t>
  </si>
  <si>
    <t>Индивидуальный проект</t>
  </si>
  <si>
    <t>УП.01</t>
  </si>
  <si>
    <t>П.00</t>
  </si>
  <si>
    <t>ОП.01</t>
  </si>
  <si>
    <t>ОП.02</t>
  </si>
  <si>
    <t>ОП.03</t>
  </si>
  <si>
    <t>ОП.04</t>
  </si>
  <si>
    <t>Основы предпринимательства</t>
  </si>
  <si>
    <t>Профессиональный цикл</t>
  </si>
  <si>
    <t>ПМ.01</t>
  </si>
  <si>
    <t>МДК.01.01</t>
  </si>
  <si>
    <t>ПП.01</t>
  </si>
  <si>
    <t>ПМ.02</t>
  </si>
  <si>
    <t>МДК.02.01</t>
  </si>
  <si>
    <t>УП.02</t>
  </si>
  <si>
    <t>ПП.02</t>
  </si>
  <si>
    <t>ПМ.03</t>
  </si>
  <si>
    <t>МДК.03.01</t>
  </si>
  <si>
    <t>УП.03</t>
  </si>
  <si>
    <t>ПП.03</t>
  </si>
  <si>
    <t>Вариативная часть образовательной программы</t>
  </si>
  <si>
    <t>ГИА.00</t>
  </si>
  <si>
    <t>Государственная итоговая аттестация</t>
  </si>
  <si>
    <t>Всего часов теоретического обучения</t>
  </si>
  <si>
    <t>Всего</t>
  </si>
  <si>
    <t xml:space="preserve"> </t>
  </si>
  <si>
    <t>разница</t>
  </si>
  <si>
    <t xml:space="preserve">Государственная итоговая аттестация: </t>
  </si>
  <si>
    <t>Дисциплин и МДК</t>
  </si>
  <si>
    <t>Учебной практики</t>
  </si>
  <si>
    <t>Производственной практики</t>
  </si>
  <si>
    <t>Государственной итоговой аттестации</t>
  </si>
  <si>
    <t>Экзаменов</t>
  </si>
  <si>
    <t xml:space="preserve">СОГЛАСОВАНО                                                                                                                             </t>
  </si>
  <si>
    <t>Зам.директора по УР ________________Садыкова Е.М.</t>
  </si>
  <si>
    <t>Физика</t>
  </si>
  <si>
    <t>Русский язык</t>
  </si>
  <si>
    <t>И.О. директора ГБПОУ  "ПГК"</t>
  </si>
  <si>
    <t>_______________ Н.В. Клубкова</t>
  </si>
  <si>
    <t>"_____" _____________ 20___ г.</t>
  </si>
  <si>
    <t>Учебные дисциплиныъ по выбору из обязательных предметных областей</t>
  </si>
  <si>
    <t>Дополнительные учебные дисциплины по выбору обучающихся</t>
  </si>
  <si>
    <t>ОП.В.05</t>
  </si>
  <si>
    <t>ОП.В.06</t>
  </si>
  <si>
    <t>Учебная практика</t>
  </si>
  <si>
    <t>Производственная практика</t>
  </si>
  <si>
    <t>Экзамен квалификационный по ПМ.01</t>
  </si>
  <si>
    <t>Экзамен квалификационный по ПМ.02</t>
  </si>
  <si>
    <t>Экзамен квалификационный по ПМ.03</t>
  </si>
  <si>
    <t>Зачетов</t>
  </si>
  <si>
    <t>15.01.32  Оператор станков с программным управлением</t>
  </si>
  <si>
    <t>программа подготовки квалифицированных рабочих, служащих</t>
  </si>
  <si>
    <t xml:space="preserve">Диф. зачетов </t>
  </si>
  <si>
    <t>Диф.зачеты</t>
  </si>
  <si>
    <t>Зачеты</t>
  </si>
  <si>
    <t>Экзамены</t>
  </si>
  <si>
    <t>Техническая графика</t>
  </si>
  <si>
    <t>Основы материаловедения</t>
  </si>
  <si>
    <t>Безопасность жизнедеятельности</t>
  </si>
  <si>
    <t>Технический иностранный язык</t>
  </si>
  <si>
    <t>Технология изготовления деталей на металлорежущих станках различного вида и типа по стадиям технологического процесса</t>
  </si>
  <si>
    <t>Разработка управляющих программ для станков с числовым программным управлением</t>
  </si>
  <si>
    <t>Изготовление деталей на металлорежущих станках с программным управлением по стадиям технологического процесса</t>
  </si>
  <si>
    <t>З</t>
  </si>
  <si>
    <t>Изготовление деталей на металлорежущих станках различного вида и типа (сверлильных, токарных, фрезерных, копировальных, шпоночных и шлифовальных) по стадиям технологического процесса в соответствии с требованиями охраны труда и экологической безопасности</t>
  </si>
  <si>
    <t>Химия в профессиональной деятельности / Экономическая и социальная география мира</t>
  </si>
  <si>
    <t>Эк</t>
  </si>
  <si>
    <t>таблица</t>
  </si>
  <si>
    <t>1 КЭ</t>
  </si>
  <si>
    <t>Защита выпускной квалификационной квалификационной работы</t>
  </si>
  <si>
    <r>
      <t xml:space="preserve">в форме демонстрационного экзамена </t>
    </r>
    <r>
      <rPr>
        <sz val="12"/>
        <rFont val="Times New Roman"/>
        <family val="1"/>
        <charset val="204"/>
      </rPr>
      <t>с 16.06.2025 г. по 30.06.2025 г.</t>
    </r>
  </si>
  <si>
    <t>основного общего образования – 2 года 10 месяцев</t>
  </si>
  <si>
    <t>ПС.00</t>
  </si>
  <si>
    <t>2 КЭ</t>
  </si>
  <si>
    <t>ДПБ.1</t>
  </si>
  <si>
    <t>Дополнительный профессиональный блок (ПАО ОДК-Кузнецов)</t>
  </si>
  <si>
    <t>ОПБ.00</t>
  </si>
  <si>
    <t>Обязательный профессиональный блок</t>
  </si>
  <si>
    <t>ООД.00</t>
  </si>
  <si>
    <t>Блок общеобразовательных дисциплин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</si>
  <si>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</si>
  <si>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</si>
  <si>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</si>
  <si>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</si>
  <si>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</si>
  <si>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</si>
  <si>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</si>
  <si>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</si>
  <si>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</si>
  <si>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</si>
  <si>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</si>
  <si>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Общие учебные дисциплины</t>
  </si>
  <si>
    <t>ООД.12</t>
  </si>
  <si>
    <t>Председатель ПЦМК ___________Алябьева Н.В.</t>
  </si>
  <si>
    <t>Зав.отделением _______________ Быстрова Н.Г.</t>
  </si>
  <si>
    <t>Разработчик ___________________Синева О.В.</t>
  </si>
  <si>
    <t>по профессии среднего профессионального образования</t>
  </si>
  <si>
    <t>Квалификация: оператор станков с программным управлением, станочник широкого профиля</t>
  </si>
  <si>
    <t>Изготовление различных изделий на сверлильных, токарных, фрезерных, шлифовальных станках и станках с ПУ в соответствии с  требованиями профессионального стандарта по профессии</t>
  </si>
  <si>
    <t>ПП.00</t>
  </si>
  <si>
    <t>Профессиональная подготовка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</si>
</sst>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3" x14ac:knownFonts="1">
    <font>
      <sz val="10"/>
      <name val="Arial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Arial"/>
      <family val="2"/>
      <charset val="204"/>
    </font>
    <font>
      <sz val="12"/>
      <color rgb="FFFF0000"/>
      <name val="Arial"/>
      <family val="2"/>
      <charset val="204"/>
    </font>
    <font>
      <sz val="14"/>
      <name val="Times New Roman"/>
      <family val="1"/>
      <charset val="204"/>
    </font>
    <font>
      <sz val="12"/>
      <color rgb="FF7030A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4"/>
      <name val="Arial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3" fillId="0" borderId="0"/>
    <xf numFmtId="0" fontId="14" fillId="0" borderId="0"/>
  </cellStyleXfs>
  <cellXfs count="226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Border="1"/>
    <xf numFmtId="0" fontId="2" fillId="0" borderId="0" xfId="1" applyFont="1"/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1" fontId="2" fillId="0" borderId="0" xfId="1" applyNumberFormat="1" applyFont="1"/>
    <xf numFmtId="0" fontId="2" fillId="0" borderId="0" xfId="1" applyFont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/>
    <xf numFmtId="0" fontId="9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Border="1"/>
    <xf numFmtId="0" fontId="4" fillId="0" borderId="0" xfId="1" applyFont="1"/>
    <xf numFmtId="1" fontId="4" fillId="0" borderId="0" xfId="1" applyNumberFormat="1" applyFont="1"/>
    <xf numFmtId="164" fontId="4" fillId="0" borderId="0" xfId="1" applyNumberFormat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165" fontId="4" fillId="0" borderId="0" xfId="1" applyNumberFormat="1" applyFont="1" applyBorder="1"/>
    <xf numFmtId="164" fontId="4" fillId="0" borderId="0" xfId="1" applyNumberFormat="1" applyFont="1" applyBorder="1"/>
    <xf numFmtId="164" fontId="4" fillId="0" borderId="0" xfId="1" applyNumberFormat="1" applyFont="1"/>
    <xf numFmtId="1" fontId="4" fillId="0" borderId="0" xfId="1" applyNumberFormat="1" applyFont="1" applyBorder="1"/>
    <xf numFmtId="2" fontId="4" fillId="0" borderId="0" xfId="1" applyNumberFormat="1" applyFont="1" applyBorder="1"/>
    <xf numFmtId="0" fontId="2" fillId="0" borderId="0" xfId="0" applyFont="1"/>
    <xf numFmtId="0" fontId="1" fillId="0" borderId="0" xfId="0" applyFont="1"/>
    <xf numFmtId="0" fontId="4" fillId="0" borderId="0" xfId="1" applyFont="1" applyBorder="1" applyAlignment="1">
      <alignment horizontal="left" wrapText="1" readingOrder="1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textRotation="90" wrapText="1"/>
    </xf>
    <xf numFmtId="1" fontId="2" fillId="0" borderId="0" xfId="1" applyNumberFormat="1" applyFont="1" applyAlignment="1">
      <alignment vertical="center"/>
    </xf>
    <xf numFmtId="0" fontId="10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 wrapText="1"/>
    </xf>
    <xf numFmtId="1" fontId="4" fillId="0" borderId="4" xfId="1" applyNumberFormat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" fontId="4" fillId="2" borderId="4" xfId="1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1" fontId="4" fillId="2" borderId="11" xfId="1" applyNumberFormat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 applyAlignment="1" applyProtection="1">
      <alignment horizontal="center"/>
      <protection locked="0"/>
    </xf>
    <xf numFmtId="0" fontId="11" fillId="0" borderId="0" xfId="1" applyFont="1" applyAlignment="1">
      <alignment horizontal="center" vertical="center"/>
    </xf>
    <xf numFmtId="1" fontId="6" fillId="2" borderId="14" xfId="1" applyNumberFormat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1" fontId="4" fillId="2" borderId="12" xfId="1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vertical="center" wrapText="1"/>
    </xf>
    <xf numFmtId="1" fontId="6" fillId="2" borderId="14" xfId="0" applyNumberFormat="1" applyFont="1" applyFill="1" applyBorder="1" applyAlignment="1">
      <alignment horizontal="center" vertical="center" wrapText="1"/>
    </xf>
    <xf numFmtId="1" fontId="6" fillId="2" borderId="14" xfId="1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top" readingOrder="1"/>
    </xf>
    <xf numFmtId="0" fontId="4" fillId="0" borderId="0" xfId="1" applyFont="1" applyFill="1" applyBorder="1" applyAlignment="1">
      <alignment horizontal="left" vertical="top" readingOrder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1" fontId="4" fillId="2" borderId="13" xfId="1" applyNumberFormat="1" applyFont="1" applyFill="1" applyBorder="1" applyAlignment="1">
      <alignment horizontal="center" vertical="center" wrapText="1"/>
    </xf>
    <xf numFmtId="1" fontId="4" fillId="2" borderId="14" xfId="1" applyNumberFormat="1" applyFont="1" applyFill="1" applyBorder="1" applyAlignment="1">
      <alignment horizontal="center" vertical="center" wrapText="1"/>
    </xf>
    <xf numFmtId="1" fontId="6" fillId="2" borderId="7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wrapText="1"/>
    </xf>
    <xf numFmtId="1" fontId="2" fillId="0" borderId="0" xfId="1" applyNumberFormat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6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3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left" vertical="center"/>
    </xf>
    <xf numFmtId="0" fontId="4" fillId="0" borderId="8" xfId="1" applyFont="1" applyFill="1" applyBorder="1" applyAlignment="1">
      <alignment horizontal="left" wrapText="1" readingOrder="1"/>
    </xf>
    <xf numFmtId="0" fontId="4" fillId="0" borderId="9" xfId="1" applyFont="1" applyFill="1" applyBorder="1" applyAlignment="1">
      <alignment horizontal="left" wrapText="1" readingOrder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left" vertical="center" readingOrder="1"/>
    </xf>
    <xf numFmtId="0" fontId="6" fillId="0" borderId="0" xfId="1" applyFont="1" applyFill="1" applyBorder="1" applyAlignment="1">
      <alignment horizontal="left" vertical="center" readingOrder="1"/>
    </xf>
    <xf numFmtId="1" fontId="1" fillId="0" borderId="0" xfId="0" applyNumberFormat="1" applyFont="1"/>
    <xf numFmtId="1" fontId="16" fillId="0" borderId="15" xfId="2" applyNumberFormat="1" applyFont="1" applyBorder="1" applyAlignment="1">
      <alignment horizontal="center" vertical="center" wrapText="1"/>
    </xf>
    <xf numFmtId="1" fontId="16" fillId="4" borderId="15" xfId="2" applyNumberFormat="1" applyFont="1" applyFill="1" applyBorder="1" applyAlignment="1">
      <alignment horizontal="center" vertical="center" wrapText="1"/>
    </xf>
    <xf numFmtId="1" fontId="16" fillId="0" borderId="15" xfId="3" applyNumberFormat="1" applyFont="1" applyBorder="1" applyAlignment="1">
      <alignment horizontal="center" vertical="center" wrapText="1"/>
    </xf>
    <xf numFmtId="1" fontId="16" fillId="4" borderId="15" xfId="3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6" fillId="0" borderId="1" xfId="1" applyFont="1" applyFill="1" applyBorder="1" applyAlignment="1">
      <alignment horizontal="center" vertical="center" textRotation="90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1" fontId="4" fillId="0" borderId="12" xfId="1" applyNumberFormat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vertical="center"/>
    </xf>
    <xf numFmtId="0" fontId="11" fillId="0" borderId="0" xfId="1" applyFont="1" applyBorder="1"/>
    <xf numFmtId="0" fontId="11" fillId="0" borderId="9" xfId="1" applyFont="1" applyBorder="1"/>
    <xf numFmtId="0" fontId="11" fillId="0" borderId="0" xfId="1" applyFont="1"/>
    <xf numFmtId="0" fontId="19" fillId="0" borderId="0" xfId="1" applyFont="1"/>
    <xf numFmtId="0" fontId="19" fillId="0" borderId="0" xfId="0" applyFont="1"/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center" textRotation="90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textRotation="90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wrapText="1"/>
    </xf>
    <xf numFmtId="0" fontId="11" fillId="0" borderId="0" xfId="1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1" fontId="6" fillId="0" borderId="11" xfId="1" applyNumberFormat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wrapText="1" readingOrder="1"/>
    </xf>
    <xf numFmtId="0" fontId="6" fillId="0" borderId="0" xfId="1" applyFont="1" applyFill="1" applyBorder="1" applyAlignment="1">
      <alignment wrapText="1" readingOrder="1"/>
    </xf>
    <xf numFmtId="0" fontId="6" fillId="0" borderId="0" xfId="1" applyFont="1" applyFill="1" applyBorder="1" applyAlignment="1">
      <alignment vertical="center" readingOrder="1"/>
    </xf>
    <xf numFmtId="0" fontId="6" fillId="0" borderId="6" xfId="1" applyFont="1" applyFill="1" applyBorder="1" applyAlignment="1">
      <alignment horizontal="left" wrapText="1" readingOrder="1"/>
    </xf>
    <xf numFmtId="0" fontId="6" fillId="0" borderId="5" xfId="1" applyFont="1" applyFill="1" applyBorder="1" applyAlignment="1">
      <alignment wrapText="1" readingOrder="1"/>
    </xf>
    <xf numFmtId="0" fontId="6" fillId="0" borderId="6" xfId="1" applyFont="1" applyFill="1" applyBorder="1" applyAlignment="1">
      <alignment wrapText="1" readingOrder="1"/>
    </xf>
    <xf numFmtId="0" fontId="6" fillId="0" borderId="5" xfId="1" applyFont="1" applyFill="1" applyBorder="1" applyAlignment="1">
      <alignment vertical="center" readingOrder="1"/>
    </xf>
    <xf numFmtId="0" fontId="6" fillId="0" borderId="6" xfId="1" applyFont="1" applyFill="1" applyBorder="1" applyAlignment="1">
      <alignment vertical="center" readingOrder="1"/>
    </xf>
    <xf numFmtId="0" fontId="6" fillId="0" borderId="12" xfId="1" applyFont="1" applyFill="1" applyBorder="1" applyAlignment="1">
      <alignment horizontal="center" vertical="center" textRotation="90" wrapText="1" readingOrder="1"/>
    </xf>
    <xf numFmtId="0" fontId="6" fillId="0" borderId="7" xfId="1" applyFont="1" applyFill="1" applyBorder="1" applyAlignment="1">
      <alignment horizontal="center" vertical="center" textRotation="90" wrapText="1" readingOrder="1"/>
    </xf>
    <xf numFmtId="0" fontId="6" fillId="0" borderId="10" xfId="1" applyFont="1" applyFill="1" applyBorder="1" applyAlignment="1">
      <alignment horizontal="center" vertical="center" textRotation="90" wrapText="1" readingOrder="1"/>
    </xf>
    <xf numFmtId="0" fontId="4" fillId="0" borderId="0" xfId="1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top" wrapText="1"/>
    </xf>
    <xf numFmtId="0" fontId="4" fillId="2" borderId="9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1" xfId="1" applyFont="1" applyFill="1" applyBorder="1" applyAlignment="1">
      <alignment vertical="center" wrapText="1"/>
    </xf>
    <xf numFmtId="0" fontId="21" fillId="2" borderId="11" xfId="0" applyFont="1" applyFill="1" applyBorder="1" applyAlignment="1">
      <alignment horizontal="left" vertical="center" wrapText="1"/>
    </xf>
    <xf numFmtId="1" fontId="21" fillId="2" borderId="11" xfId="1" applyNumberFormat="1" applyFont="1" applyFill="1" applyBorder="1" applyAlignment="1">
      <alignment horizontal="center" vertical="center" wrapText="1"/>
    </xf>
    <xf numFmtId="1" fontId="21" fillId="2" borderId="13" xfId="1" applyNumberFormat="1" applyFont="1" applyFill="1" applyBorder="1" applyAlignment="1">
      <alignment horizontal="center" vertical="center" wrapText="1"/>
    </xf>
    <xf numFmtId="1" fontId="21" fillId="2" borderId="14" xfId="1" applyNumberFormat="1" applyFont="1" applyFill="1" applyBorder="1" applyAlignment="1">
      <alignment horizontal="center" vertical="center" wrapText="1"/>
    </xf>
    <xf numFmtId="1" fontId="21" fillId="2" borderId="1" xfId="1" applyNumberFormat="1" applyFont="1" applyFill="1" applyBorder="1" applyAlignment="1">
      <alignment horizontal="center" vertical="center" wrapText="1"/>
    </xf>
    <xf numFmtId="164" fontId="20" fillId="0" borderId="0" xfId="1" applyNumberFormat="1" applyFont="1" applyBorder="1"/>
    <xf numFmtId="1" fontId="20" fillId="0" borderId="0" xfId="1" applyNumberFormat="1" applyFont="1"/>
    <xf numFmtId="0" fontId="20" fillId="0" borderId="0" xfId="1" applyFont="1"/>
    <xf numFmtId="0" fontId="22" fillId="0" borderId="0" xfId="0" applyFont="1"/>
    <xf numFmtId="0" fontId="21" fillId="2" borderId="11" xfId="1" applyFont="1" applyFill="1" applyBorder="1" applyAlignment="1">
      <alignment horizontal="left"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21" fillId="2" borderId="3" xfId="1" applyFont="1" applyFill="1" applyBorder="1" applyAlignment="1">
      <alignment horizontal="center" vertical="center" wrapText="1"/>
    </xf>
    <xf numFmtId="0" fontId="21" fillId="2" borderId="4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2" fillId="0" borderId="0" xfId="1" applyFont="1"/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J153"/>
  <sheetViews>
    <sheetView tabSelected="1" view="pageBreakPreview" topLeftCell="A13" zoomScale="85" zoomScaleNormal="70" zoomScaleSheetLayoutView="85" zoomScalePageLayoutView="80" workbookViewId="0">
      <selection activeCell="A24" sqref="A24:XFD24"/>
    </sheetView>
  </sheetViews>
  <sheetFormatPr defaultRowHeight="15" x14ac:dyDescent="0.2"/>
  <cols>
    <col min="1" max="1" width="12.7109375" style="1" customWidth="1"/>
    <col min="2" max="2" width="48.140625" style="2" customWidth="1"/>
    <col min="3" max="7" width="3.7109375" style="100" customWidth="1"/>
    <col min="8" max="8" width="4.140625" style="100" customWidth="1"/>
    <col min="9" max="9" width="7.5703125" style="3" customWidth="1"/>
    <col min="10" max="11" width="7.7109375" style="3" customWidth="1"/>
    <col min="12" max="16" width="9.140625" style="3" customWidth="1"/>
    <col min="17" max="17" width="8.5703125" style="3" customWidth="1"/>
    <col min="18" max="18" width="4.5703125" style="3" customWidth="1"/>
    <col min="19" max="19" width="8.5703125" style="3" customWidth="1"/>
    <col min="20" max="20" width="4.7109375" style="3" customWidth="1"/>
    <col min="21" max="21" width="8.5703125" style="3" customWidth="1"/>
    <col min="22" max="22" width="4.42578125" style="3" customWidth="1"/>
    <col min="23" max="23" width="8.5703125" style="3" customWidth="1"/>
    <col min="24" max="24" width="4.85546875" style="3" customWidth="1"/>
    <col min="25" max="25" width="8.5703125" style="3" customWidth="1"/>
    <col min="26" max="26" width="4.7109375" style="3" customWidth="1"/>
    <col min="27" max="27" width="8.5703125" style="3" customWidth="1"/>
    <col min="28" max="28" width="5" style="3" customWidth="1"/>
    <col min="29" max="29" width="12" style="4" hidden="1" customWidth="1"/>
    <col min="30" max="37" width="9" style="5" hidden="1" customWidth="1"/>
    <col min="38" max="244" width="9.140625" style="5" customWidth="1"/>
    <col min="245" max="1012" width="9.140625" style="34" customWidth="1"/>
    <col min="1013" max="16384" width="9.140625" style="34"/>
  </cols>
  <sheetData>
    <row r="2" spans="1:244" s="18" customFormat="1" ht="18.75" x14ac:dyDescent="0.2">
      <c r="A2" s="15"/>
      <c r="B2" s="16"/>
      <c r="C2" s="95"/>
      <c r="D2" s="95"/>
      <c r="E2" s="95"/>
      <c r="F2" s="95"/>
      <c r="G2" s="95"/>
      <c r="H2" s="95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W2" s="133" t="s">
        <v>0</v>
      </c>
      <c r="X2" s="133"/>
      <c r="Y2" s="134"/>
      <c r="Z2" s="19"/>
      <c r="AA2" s="19"/>
      <c r="AB2" s="96"/>
    </row>
    <row r="3" spans="1:244" s="18" customFormat="1" ht="15.75" x14ac:dyDescent="0.2">
      <c r="A3" s="15"/>
      <c r="B3" s="16"/>
      <c r="C3" s="95"/>
      <c r="D3" s="95"/>
      <c r="E3" s="95"/>
      <c r="F3" s="95"/>
      <c r="G3" s="95"/>
      <c r="H3" s="95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W3" s="135" t="s">
        <v>80</v>
      </c>
      <c r="X3" s="135"/>
      <c r="Y3" s="135"/>
      <c r="Z3" s="22"/>
      <c r="AA3" s="22"/>
      <c r="AB3" s="96"/>
    </row>
    <row r="4" spans="1:244" s="18" customFormat="1" ht="15.75" x14ac:dyDescent="0.2">
      <c r="A4" s="15"/>
      <c r="B4" s="16"/>
      <c r="C4" s="95"/>
      <c r="D4" s="95"/>
      <c r="E4" s="95"/>
      <c r="F4" s="95"/>
      <c r="G4" s="95"/>
      <c r="H4" s="95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W4" s="135" t="s">
        <v>81</v>
      </c>
      <c r="X4" s="135"/>
      <c r="Y4" s="135"/>
      <c r="Z4" s="22"/>
      <c r="AA4" s="22"/>
      <c r="AB4" s="96"/>
    </row>
    <row r="5" spans="1:244" s="18" customFormat="1" ht="15.75" x14ac:dyDescent="0.2">
      <c r="A5" s="20"/>
      <c r="B5" s="21"/>
      <c r="C5" s="97"/>
      <c r="D5" s="97"/>
      <c r="E5" s="97"/>
      <c r="F5" s="97"/>
      <c r="G5" s="97"/>
      <c r="H5" s="97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W5" s="135" t="s">
        <v>82</v>
      </c>
      <c r="X5" s="135"/>
      <c r="Y5" s="135"/>
      <c r="Z5" s="22"/>
      <c r="AA5" s="22"/>
      <c r="AB5" s="96"/>
    </row>
    <row r="6" spans="1:244" s="18" customFormat="1" ht="15.75" x14ac:dyDescent="0.2">
      <c r="A6" s="20"/>
      <c r="B6" s="16"/>
      <c r="C6" s="95"/>
      <c r="D6" s="95"/>
      <c r="E6" s="95"/>
      <c r="F6" s="95"/>
      <c r="G6" s="95"/>
      <c r="H6" s="95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W6" s="135" t="s">
        <v>2</v>
      </c>
      <c r="X6" s="135"/>
      <c r="Y6" s="135"/>
      <c r="Z6" s="22"/>
      <c r="AA6" s="22"/>
      <c r="AB6" s="96"/>
    </row>
    <row r="7" spans="1:244" s="18" customFormat="1" ht="15.75" x14ac:dyDescent="0.2">
      <c r="A7" s="20"/>
      <c r="B7" s="16"/>
      <c r="C7" s="95"/>
      <c r="D7" s="95"/>
      <c r="E7" s="95"/>
      <c r="F7" s="95"/>
      <c r="G7" s="95"/>
      <c r="H7" s="95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W7" s="135"/>
      <c r="X7" s="135"/>
      <c r="Y7" s="135"/>
      <c r="Z7" s="22"/>
      <c r="AA7" s="22"/>
      <c r="AB7" s="96"/>
    </row>
    <row r="8" spans="1:244" ht="20.25" x14ac:dyDescent="0.2">
      <c r="A8" s="34"/>
      <c r="B8" s="34"/>
      <c r="C8" s="98"/>
      <c r="D8" s="98"/>
      <c r="E8" s="98"/>
      <c r="F8" s="98"/>
      <c r="G8" s="98"/>
      <c r="H8" s="98"/>
      <c r="I8" s="99"/>
      <c r="J8" s="158"/>
      <c r="K8" s="158"/>
      <c r="L8" s="157" t="s">
        <v>1</v>
      </c>
      <c r="M8" s="158"/>
      <c r="N8" s="159"/>
      <c r="V8" s="8"/>
      <c r="Z8" s="36"/>
      <c r="AA8" s="36"/>
      <c r="AB8" s="36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</row>
    <row r="9" spans="1:244" ht="18.75" x14ac:dyDescent="0.2">
      <c r="A9" s="34"/>
      <c r="B9" s="34"/>
      <c r="C9" s="98"/>
      <c r="D9" s="98"/>
      <c r="E9" s="98"/>
      <c r="F9" s="98"/>
      <c r="G9" s="98"/>
      <c r="H9" s="98"/>
      <c r="I9" s="99"/>
      <c r="J9" s="99"/>
      <c r="K9" s="99"/>
      <c r="L9" s="78" t="s">
        <v>139</v>
      </c>
      <c r="M9" s="99"/>
      <c r="N9" s="8"/>
      <c r="O9" s="8"/>
      <c r="P9" s="8"/>
      <c r="V9" s="8"/>
      <c r="W9" s="36"/>
      <c r="X9" s="36"/>
      <c r="Y9" s="36"/>
      <c r="Z9" s="36"/>
      <c r="AA9" s="36"/>
      <c r="AB9" s="36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</row>
    <row r="10" spans="1:244" ht="18.75" x14ac:dyDescent="0.3">
      <c r="A10" s="34"/>
      <c r="B10" s="34"/>
      <c r="C10" s="98"/>
      <c r="D10" s="98"/>
      <c r="E10" s="98"/>
      <c r="F10" s="98"/>
      <c r="G10" s="98"/>
      <c r="H10" s="98"/>
      <c r="J10" s="8"/>
      <c r="K10" s="8"/>
      <c r="L10" s="75" t="s">
        <v>93</v>
      </c>
      <c r="M10" s="8"/>
      <c r="N10" s="8"/>
      <c r="O10" s="8"/>
      <c r="P10" s="8"/>
      <c r="T10" s="8"/>
      <c r="V10" s="8"/>
      <c r="W10" s="36"/>
      <c r="X10" s="36"/>
      <c r="Y10" s="36"/>
      <c r="Z10" s="36"/>
      <c r="AA10" s="36"/>
      <c r="AB10" s="36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</row>
    <row r="11" spans="1:244" ht="18.75" x14ac:dyDescent="0.3">
      <c r="A11" s="6"/>
      <c r="B11" s="7"/>
      <c r="C11" s="99"/>
      <c r="D11" s="99"/>
      <c r="I11" s="99"/>
      <c r="J11" s="99"/>
      <c r="K11" s="99"/>
      <c r="L11" s="77" t="s">
        <v>94</v>
      </c>
      <c r="M11" s="99"/>
      <c r="N11" s="8"/>
      <c r="Q11" s="8"/>
      <c r="T11" s="8"/>
      <c r="V11" s="8"/>
      <c r="W11" s="36"/>
      <c r="X11" s="36"/>
      <c r="Y11" s="36"/>
      <c r="Z11" s="36"/>
      <c r="AA11" s="36"/>
      <c r="AB11" s="36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</row>
    <row r="12" spans="1:244" ht="18.75" x14ac:dyDescent="0.2">
      <c r="A12" s="6"/>
      <c r="B12" s="7"/>
      <c r="C12" s="99"/>
      <c r="D12" s="99"/>
      <c r="I12" s="99"/>
      <c r="J12" s="99"/>
      <c r="K12" s="99"/>
      <c r="L12" s="78"/>
      <c r="M12" s="99"/>
      <c r="N12" s="8"/>
      <c r="Q12" s="8"/>
      <c r="T12" s="8"/>
      <c r="U12" s="8"/>
      <c r="V12" s="8"/>
      <c r="W12" s="36"/>
      <c r="X12" s="36"/>
      <c r="Y12" s="36"/>
      <c r="Z12" s="36"/>
      <c r="AA12" s="36"/>
      <c r="AB12" s="36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</row>
    <row r="13" spans="1:244" ht="18.75" x14ac:dyDescent="0.3">
      <c r="A13" s="6"/>
      <c r="B13" s="7"/>
      <c r="C13" s="99"/>
      <c r="D13" s="99"/>
      <c r="I13" s="99"/>
      <c r="J13" s="99"/>
      <c r="K13" s="99"/>
      <c r="L13" s="76" t="s">
        <v>140</v>
      </c>
      <c r="M13" s="99"/>
      <c r="N13" s="8"/>
      <c r="Q13" s="8"/>
      <c r="T13" s="8"/>
      <c r="U13" s="8"/>
      <c r="V13" s="8"/>
      <c r="W13" s="36"/>
      <c r="X13" s="36"/>
      <c r="Y13" s="36"/>
      <c r="AA13" s="36"/>
      <c r="AB13" s="36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</row>
    <row r="14" spans="1:244" ht="18.75" x14ac:dyDescent="0.2">
      <c r="A14" s="6"/>
      <c r="B14" s="7"/>
      <c r="C14" s="99"/>
      <c r="D14" s="99"/>
      <c r="I14" s="99"/>
      <c r="J14" s="99"/>
      <c r="K14" s="99"/>
      <c r="L14" s="78" t="s">
        <v>3</v>
      </c>
      <c r="M14" s="99"/>
      <c r="N14" s="8"/>
      <c r="Q14" s="8"/>
      <c r="T14" s="8"/>
      <c r="U14" s="8"/>
      <c r="V14" s="8"/>
      <c r="W14" s="36"/>
      <c r="X14" s="36"/>
      <c r="Y14" s="36"/>
      <c r="Z14" s="36"/>
      <c r="AA14" s="36"/>
      <c r="AB14" s="36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</row>
    <row r="15" spans="1:244" ht="18.75" x14ac:dyDescent="0.2">
      <c r="A15" s="6"/>
      <c r="B15" s="7"/>
      <c r="C15" s="99"/>
      <c r="D15" s="99"/>
      <c r="I15" s="99"/>
      <c r="J15" s="99"/>
      <c r="K15" s="99"/>
      <c r="L15" s="78" t="s">
        <v>4</v>
      </c>
      <c r="M15" s="99"/>
      <c r="N15" s="8"/>
      <c r="Q15" s="101"/>
      <c r="T15" s="8"/>
      <c r="U15" s="8"/>
      <c r="V15" s="8"/>
      <c r="W15" s="36"/>
      <c r="X15" s="36"/>
      <c r="Y15" s="36"/>
      <c r="Z15" s="36"/>
      <c r="AA15" s="36"/>
      <c r="AB15" s="36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</row>
    <row r="16" spans="1:244" ht="18.75" x14ac:dyDescent="0.2">
      <c r="A16" s="6"/>
      <c r="B16" s="7"/>
      <c r="C16" s="99"/>
      <c r="D16" s="99"/>
      <c r="I16" s="99"/>
      <c r="J16" s="99"/>
      <c r="K16" s="99"/>
      <c r="L16" s="78" t="s">
        <v>114</v>
      </c>
      <c r="M16" s="99"/>
      <c r="N16" s="8"/>
      <c r="Q16" s="8"/>
      <c r="T16" s="8"/>
      <c r="U16" s="8"/>
      <c r="V16" s="8"/>
      <c r="W16" s="36"/>
      <c r="X16" s="36"/>
      <c r="Y16" s="36"/>
      <c r="Z16" s="36"/>
      <c r="AA16" s="36"/>
      <c r="AB16" s="36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</row>
    <row r="17" spans="1:244" ht="15.75" x14ac:dyDescent="0.2">
      <c r="A17" s="6"/>
      <c r="B17" s="7"/>
      <c r="C17" s="99"/>
      <c r="D17" s="99"/>
      <c r="E17" s="99"/>
      <c r="F17" s="99"/>
      <c r="G17" s="99"/>
      <c r="H17" s="99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</row>
    <row r="18" spans="1:244" ht="24" customHeight="1" x14ac:dyDescent="0.25">
      <c r="A18" s="178" t="s">
        <v>5</v>
      </c>
      <c r="B18" s="178" t="s">
        <v>6</v>
      </c>
      <c r="C18" s="184" t="s">
        <v>7</v>
      </c>
      <c r="D18" s="184"/>
      <c r="E18" s="184"/>
      <c r="F18" s="184"/>
      <c r="G18" s="184"/>
      <c r="H18" s="184"/>
      <c r="I18" s="185" t="s">
        <v>9</v>
      </c>
      <c r="J18" s="178" t="s">
        <v>10</v>
      </c>
      <c r="K18" s="178"/>
      <c r="L18" s="178"/>
      <c r="M18" s="178"/>
      <c r="N18" s="178"/>
      <c r="O18" s="178"/>
      <c r="P18" s="178"/>
      <c r="Q18" s="178" t="s">
        <v>11</v>
      </c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23"/>
      <c r="AD18" s="24"/>
      <c r="AE18" s="24"/>
      <c r="AF18" s="24"/>
      <c r="AG18" s="24"/>
      <c r="AH18" s="24"/>
      <c r="AI18" s="2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</row>
    <row r="19" spans="1:244" ht="20.100000000000001" customHeight="1" x14ac:dyDescent="0.25">
      <c r="A19" s="178"/>
      <c r="B19" s="178"/>
      <c r="C19" s="184"/>
      <c r="D19" s="184"/>
      <c r="E19" s="184"/>
      <c r="F19" s="184"/>
      <c r="G19" s="184"/>
      <c r="H19" s="184"/>
      <c r="I19" s="185"/>
      <c r="J19" s="179" t="s">
        <v>12</v>
      </c>
      <c r="K19" s="178" t="s">
        <v>13</v>
      </c>
      <c r="L19" s="178"/>
      <c r="M19" s="178"/>
      <c r="N19" s="178"/>
      <c r="O19" s="178"/>
      <c r="P19" s="178"/>
      <c r="Q19" s="178" t="s">
        <v>14</v>
      </c>
      <c r="R19" s="178"/>
      <c r="S19" s="178"/>
      <c r="T19" s="178"/>
      <c r="U19" s="178" t="s">
        <v>15</v>
      </c>
      <c r="V19" s="178"/>
      <c r="W19" s="178"/>
      <c r="X19" s="178"/>
      <c r="Y19" s="178" t="s">
        <v>16</v>
      </c>
      <c r="Z19" s="178"/>
      <c r="AA19" s="178"/>
      <c r="AB19" s="178"/>
      <c r="AC19" s="23"/>
      <c r="AD19" s="24"/>
      <c r="AE19" s="24"/>
      <c r="AF19" s="24"/>
      <c r="AG19" s="24"/>
      <c r="AH19" s="24"/>
      <c r="AI19" s="2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</row>
    <row r="20" spans="1:244" ht="32.25" customHeight="1" x14ac:dyDescent="0.25">
      <c r="A20" s="178"/>
      <c r="B20" s="178"/>
      <c r="C20" s="184"/>
      <c r="D20" s="184"/>
      <c r="E20" s="184"/>
      <c r="F20" s="184"/>
      <c r="G20" s="184"/>
      <c r="H20" s="184"/>
      <c r="I20" s="185"/>
      <c r="J20" s="179"/>
      <c r="K20" s="178" t="s">
        <v>17</v>
      </c>
      <c r="L20" s="178"/>
      <c r="M20" s="178"/>
      <c r="N20" s="180" t="s">
        <v>18</v>
      </c>
      <c r="O20" s="179" t="s">
        <v>19</v>
      </c>
      <c r="P20" s="179" t="s">
        <v>20</v>
      </c>
      <c r="Q20" s="181" t="s">
        <v>21</v>
      </c>
      <c r="R20" s="181"/>
      <c r="S20" s="181" t="s">
        <v>22</v>
      </c>
      <c r="T20" s="181"/>
      <c r="U20" s="182" t="s">
        <v>23</v>
      </c>
      <c r="V20" s="182"/>
      <c r="W20" s="182" t="s">
        <v>24</v>
      </c>
      <c r="X20" s="182"/>
      <c r="Y20" s="181" t="s">
        <v>25</v>
      </c>
      <c r="Z20" s="181"/>
      <c r="AA20" s="181" t="s">
        <v>26</v>
      </c>
      <c r="AB20" s="181"/>
      <c r="AC20" s="23"/>
      <c r="AD20" s="24"/>
      <c r="AE20" s="24"/>
      <c r="AF20" s="24"/>
      <c r="AG20" s="24"/>
      <c r="AH20" s="24"/>
      <c r="AI20" s="2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</row>
    <row r="21" spans="1:244" ht="9.75" customHeight="1" x14ac:dyDescent="0.25">
      <c r="A21" s="178"/>
      <c r="B21" s="178"/>
      <c r="C21" s="184">
        <v>1</v>
      </c>
      <c r="D21" s="184">
        <v>2</v>
      </c>
      <c r="E21" s="184">
        <v>3</v>
      </c>
      <c r="F21" s="184">
        <v>4</v>
      </c>
      <c r="G21" s="184">
        <v>5</v>
      </c>
      <c r="H21" s="184">
        <v>6</v>
      </c>
      <c r="I21" s="185"/>
      <c r="J21" s="179"/>
      <c r="K21" s="178"/>
      <c r="L21" s="178"/>
      <c r="M21" s="178"/>
      <c r="N21" s="180"/>
      <c r="O21" s="179"/>
      <c r="P21" s="179"/>
      <c r="Q21" s="181"/>
      <c r="R21" s="181"/>
      <c r="S21" s="181"/>
      <c r="T21" s="181"/>
      <c r="U21" s="182"/>
      <c r="V21" s="182"/>
      <c r="W21" s="182"/>
      <c r="X21" s="182"/>
      <c r="Y21" s="181"/>
      <c r="Z21" s="181"/>
      <c r="AA21" s="181"/>
      <c r="AB21" s="181"/>
      <c r="AC21" s="23"/>
      <c r="AD21" s="24"/>
      <c r="AE21" s="24"/>
      <c r="AF21" s="24"/>
      <c r="AG21" s="24"/>
      <c r="AH21" s="24"/>
      <c r="AI21" s="2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</row>
    <row r="22" spans="1:244" ht="30" customHeight="1" x14ac:dyDescent="0.25">
      <c r="A22" s="178"/>
      <c r="B22" s="178"/>
      <c r="C22" s="184"/>
      <c r="D22" s="184"/>
      <c r="E22" s="184"/>
      <c r="F22" s="184"/>
      <c r="G22" s="184"/>
      <c r="H22" s="184"/>
      <c r="I22" s="185"/>
      <c r="J22" s="179"/>
      <c r="K22" s="185" t="s">
        <v>27</v>
      </c>
      <c r="L22" s="178" t="s">
        <v>28</v>
      </c>
      <c r="M22" s="178"/>
      <c r="N22" s="180"/>
      <c r="O22" s="179"/>
      <c r="P22" s="179"/>
      <c r="Q22" s="167" t="s">
        <v>29</v>
      </c>
      <c r="R22" s="183" t="s">
        <v>12</v>
      </c>
      <c r="S22" s="167" t="s">
        <v>29</v>
      </c>
      <c r="T22" s="183" t="s">
        <v>12</v>
      </c>
      <c r="U22" s="166" t="s">
        <v>29</v>
      </c>
      <c r="V22" s="180" t="s">
        <v>12</v>
      </c>
      <c r="W22" s="166" t="s">
        <v>29</v>
      </c>
      <c r="X22" s="180" t="s">
        <v>12</v>
      </c>
      <c r="Y22" s="167" t="s">
        <v>29</v>
      </c>
      <c r="Z22" s="183" t="s">
        <v>12</v>
      </c>
      <c r="AA22" s="167" t="s">
        <v>29</v>
      </c>
      <c r="AB22" s="183" t="s">
        <v>12</v>
      </c>
      <c r="AC22" s="23"/>
      <c r="AD22" s="24"/>
      <c r="AE22" s="24"/>
      <c r="AF22" s="24"/>
      <c r="AG22" s="24"/>
      <c r="AH22" s="24"/>
      <c r="AI22" s="2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</row>
    <row r="23" spans="1:244" ht="106.5" customHeight="1" x14ac:dyDescent="0.25">
      <c r="A23" s="178"/>
      <c r="B23" s="178"/>
      <c r="C23" s="186"/>
      <c r="D23" s="186"/>
      <c r="E23" s="186"/>
      <c r="F23" s="186"/>
      <c r="G23" s="186"/>
      <c r="H23" s="186"/>
      <c r="I23" s="185"/>
      <c r="J23" s="179"/>
      <c r="K23" s="185"/>
      <c r="L23" s="154" t="s">
        <v>30</v>
      </c>
      <c r="M23" s="154" t="s">
        <v>31</v>
      </c>
      <c r="N23" s="180"/>
      <c r="O23" s="179"/>
      <c r="P23" s="179"/>
      <c r="Q23" s="117">
        <v>17</v>
      </c>
      <c r="R23" s="183"/>
      <c r="S23" s="117">
        <v>24</v>
      </c>
      <c r="T23" s="183"/>
      <c r="U23" s="168">
        <v>17</v>
      </c>
      <c r="V23" s="180"/>
      <c r="W23" s="168">
        <v>24</v>
      </c>
      <c r="X23" s="180"/>
      <c r="Y23" s="117">
        <v>17</v>
      </c>
      <c r="Z23" s="183"/>
      <c r="AA23" s="117">
        <v>24</v>
      </c>
      <c r="AB23" s="183"/>
      <c r="AC23" s="10" t="e">
        <f>Q23+S23+U23+W23+Y23+AA23+#REF!+#REF!</f>
        <v>#REF!</v>
      </c>
      <c r="AD23" s="24" t="e">
        <f>36*AC23</f>
        <v>#REF!</v>
      </c>
      <c r="AE23" s="24"/>
      <c r="AF23" s="24"/>
      <c r="AG23" s="24"/>
      <c r="AH23" s="24"/>
      <c r="AI23" s="2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</row>
    <row r="24" spans="1:244" s="217" customFormat="1" ht="16.5" x14ac:dyDescent="0.25">
      <c r="A24" s="206" t="s">
        <v>121</v>
      </c>
      <c r="B24" s="218" t="s">
        <v>122</v>
      </c>
      <c r="C24" s="219"/>
      <c r="D24" s="220"/>
      <c r="E24" s="220"/>
      <c r="F24" s="220"/>
      <c r="G24" s="220"/>
      <c r="H24" s="221"/>
      <c r="I24" s="212">
        <f>SUM(J24:K24)</f>
        <v>2170</v>
      </c>
      <c r="J24" s="213">
        <f t="shared" ref="J24:P24" si="0">J25+J35+J39</f>
        <v>12</v>
      </c>
      <c r="K24" s="213">
        <f>SUM(L24:P24)</f>
        <v>2158</v>
      </c>
      <c r="L24" s="213">
        <f t="shared" si="0"/>
        <v>1218</v>
      </c>
      <c r="M24" s="213">
        <f t="shared" si="0"/>
        <v>872</v>
      </c>
      <c r="N24" s="213">
        <f t="shared" si="0"/>
        <v>0</v>
      </c>
      <c r="O24" s="213">
        <f t="shared" si="0"/>
        <v>32</v>
      </c>
      <c r="P24" s="213">
        <f t="shared" si="0"/>
        <v>36</v>
      </c>
      <c r="Q24" s="222"/>
      <c r="R24" s="222"/>
      <c r="S24" s="222"/>
      <c r="T24" s="222"/>
      <c r="U24" s="223"/>
      <c r="V24" s="223"/>
      <c r="W24" s="223"/>
      <c r="X24" s="223"/>
      <c r="Y24" s="222"/>
      <c r="Z24" s="222"/>
      <c r="AA24" s="222"/>
      <c r="AB24" s="222"/>
      <c r="AC24" s="224"/>
      <c r="AD24" s="216"/>
      <c r="AE24" s="216"/>
      <c r="AF24" s="216"/>
      <c r="AG24" s="216"/>
      <c r="AH24" s="216"/>
      <c r="AI24" s="216"/>
      <c r="AJ24" s="225"/>
      <c r="AK24" s="225"/>
      <c r="AL24" s="225"/>
    </row>
    <row r="25" spans="1:244" ht="15.75" x14ac:dyDescent="0.25">
      <c r="A25" s="117" t="s">
        <v>121</v>
      </c>
      <c r="B25" s="73" t="s">
        <v>134</v>
      </c>
      <c r="C25" s="65"/>
      <c r="D25" s="74"/>
      <c r="E25" s="74"/>
      <c r="F25" s="74"/>
      <c r="G25" s="74"/>
      <c r="H25" s="80"/>
      <c r="I25" s="79">
        <f>SUM(J25:K25)</f>
        <v>1424</v>
      </c>
      <c r="J25" s="62">
        <f>SUM(J26:J34)</f>
        <v>12</v>
      </c>
      <c r="K25" s="60">
        <f>SUM(L25:P25)</f>
        <v>1412</v>
      </c>
      <c r="L25" s="62">
        <f t="shared" ref="L25:M25" si="1">SUM(L26:L34)</f>
        <v>782</v>
      </c>
      <c r="M25" s="62">
        <f t="shared" si="1"/>
        <v>578</v>
      </c>
      <c r="N25" s="62">
        <f t="shared" ref="N25" si="2">SUM(N26:N34)</f>
        <v>0</v>
      </c>
      <c r="O25" s="62">
        <f t="shared" ref="O25" si="3">SUM(O26:O34)</f>
        <v>28</v>
      </c>
      <c r="P25" s="62">
        <f t="shared" ref="P25" si="4">SUM(P26:P34)</f>
        <v>24</v>
      </c>
      <c r="Q25" s="61"/>
      <c r="R25" s="61"/>
      <c r="S25" s="61"/>
      <c r="T25" s="61"/>
      <c r="U25" s="67"/>
      <c r="V25" s="67"/>
      <c r="W25" s="67"/>
      <c r="X25" s="67"/>
      <c r="Y25" s="61"/>
      <c r="Z25" s="61"/>
      <c r="AA25" s="61"/>
      <c r="AB25" s="61"/>
      <c r="AC25" s="10"/>
      <c r="AD25" s="24"/>
      <c r="AE25" s="24"/>
      <c r="AF25" s="24"/>
      <c r="AG25" s="24"/>
      <c r="AH25" s="24"/>
      <c r="AI25" s="2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</row>
    <row r="26" spans="1:244" ht="15.75" x14ac:dyDescent="0.25">
      <c r="A26" s="145" t="s">
        <v>123</v>
      </c>
      <c r="B26" s="13" t="s">
        <v>79</v>
      </c>
      <c r="C26" s="122"/>
      <c r="D26" s="122"/>
      <c r="E26" s="46"/>
      <c r="F26" s="46" t="s">
        <v>32</v>
      </c>
      <c r="G26" s="122"/>
      <c r="H26" s="123"/>
      <c r="I26" s="84">
        <f>J26+K26</f>
        <v>170</v>
      </c>
      <c r="J26" s="41"/>
      <c r="K26" s="68">
        <f>SUM(L26:P26)</f>
        <v>170</v>
      </c>
      <c r="L26" s="41">
        <v>54</v>
      </c>
      <c r="M26" s="41">
        <v>108</v>
      </c>
      <c r="N26" s="42"/>
      <c r="O26" s="43">
        <v>2</v>
      </c>
      <c r="P26" s="43">
        <v>6</v>
      </c>
      <c r="Q26" s="67">
        <v>34</v>
      </c>
      <c r="R26" s="67"/>
      <c r="S26" s="70">
        <v>48</v>
      </c>
      <c r="T26" s="70"/>
      <c r="U26" s="44">
        <v>34</v>
      </c>
      <c r="V26" s="44"/>
      <c r="W26" s="44">
        <v>54</v>
      </c>
      <c r="X26" s="44"/>
      <c r="Y26" s="61"/>
      <c r="Z26" s="61"/>
      <c r="AA26" s="61"/>
      <c r="AB26" s="61"/>
      <c r="AC26" s="10">
        <f t="shared" ref="AC26:AC34" si="5">SUM(Q26:AB26)</f>
        <v>170</v>
      </c>
      <c r="AD26" s="25">
        <f t="shared" ref="AD26:AD33" si="6">K26+J26</f>
        <v>170</v>
      </c>
      <c r="AE26" s="24">
        <f t="shared" ref="AE26:AE37" si="7">IF(AC26=AD26,0,"ОШИБКА")</f>
        <v>0</v>
      </c>
      <c r="AF26" s="24"/>
      <c r="AG26" s="24"/>
      <c r="AH26" s="24"/>
      <c r="AI26" s="24"/>
      <c r="AL26" s="11">
        <f>I26-SUM(Q26:AB26)</f>
        <v>0</v>
      </c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</row>
    <row r="27" spans="1:244" ht="15.75" x14ac:dyDescent="0.25">
      <c r="A27" s="164" t="s">
        <v>124</v>
      </c>
      <c r="B27" s="13" t="s">
        <v>33</v>
      </c>
      <c r="C27" s="118"/>
      <c r="D27" s="122"/>
      <c r="E27" s="46"/>
      <c r="F27" s="46" t="s">
        <v>34</v>
      </c>
      <c r="G27" s="122"/>
      <c r="H27" s="123"/>
      <c r="I27" s="84">
        <f t="shared" ref="I27:I34" si="8">J27+K27</f>
        <v>188</v>
      </c>
      <c r="J27" s="14"/>
      <c r="K27" s="68">
        <f t="shared" ref="K27:K34" si="9">SUM(L27:P27)</f>
        <v>188</v>
      </c>
      <c r="L27" s="41">
        <v>188</v>
      </c>
      <c r="M27" s="42"/>
      <c r="N27" s="47"/>
      <c r="O27" s="43"/>
      <c r="P27" s="43"/>
      <c r="Q27" s="67">
        <v>34</v>
      </c>
      <c r="R27" s="67"/>
      <c r="S27" s="70">
        <v>48</v>
      </c>
      <c r="T27" s="70"/>
      <c r="U27" s="44">
        <v>52</v>
      </c>
      <c r="V27" s="44"/>
      <c r="W27" s="44">
        <v>54</v>
      </c>
      <c r="X27" s="44"/>
      <c r="Y27" s="67"/>
      <c r="Z27" s="61"/>
      <c r="AA27" s="61"/>
      <c r="AB27" s="61"/>
      <c r="AC27" s="10">
        <f t="shared" si="5"/>
        <v>188</v>
      </c>
      <c r="AD27" s="25">
        <f t="shared" si="6"/>
        <v>188</v>
      </c>
      <c r="AE27" s="24">
        <f t="shared" si="7"/>
        <v>0</v>
      </c>
      <c r="AF27" s="24"/>
      <c r="AG27" s="24"/>
      <c r="AH27" s="24"/>
      <c r="AI27" s="24"/>
      <c r="AL27" s="11">
        <f t="shared" ref="AL27:AL68" si="10">I27-SUM(Q27:AB27)</f>
        <v>0</v>
      </c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</row>
    <row r="28" spans="1:244" ht="15.75" x14ac:dyDescent="0.25">
      <c r="A28" s="164" t="s">
        <v>125</v>
      </c>
      <c r="B28" s="13" t="s">
        <v>35</v>
      </c>
      <c r="C28" s="123"/>
      <c r="D28" s="122" t="s">
        <v>106</v>
      </c>
      <c r="E28" s="46"/>
      <c r="F28" s="48" t="s">
        <v>34</v>
      </c>
      <c r="G28" s="123"/>
      <c r="H28" s="123"/>
      <c r="I28" s="84">
        <f t="shared" si="8"/>
        <v>188</v>
      </c>
      <c r="J28" s="14"/>
      <c r="K28" s="68">
        <f t="shared" si="9"/>
        <v>188</v>
      </c>
      <c r="L28" s="41">
        <v>8</v>
      </c>
      <c r="M28" s="49">
        <v>180</v>
      </c>
      <c r="N28" s="144"/>
      <c r="O28" s="145"/>
      <c r="P28" s="145"/>
      <c r="Q28" s="120">
        <v>34</v>
      </c>
      <c r="R28" s="120"/>
      <c r="S28" s="70">
        <v>48</v>
      </c>
      <c r="T28" s="70"/>
      <c r="U28" s="44">
        <v>52</v>
      </c>
      <c r="V28" s="44"/>
      <c r="W28" s="44">
        <v>54</v>
      </c>
      <c r="X28" s="44"/>
      <c r="Y28" s="67"/>
      <c r="Z28" s="61"/>
      <c r="AA28" s="61"/>
      <c r="AB28" s="61"/>
      <c r="AC28" s="10">
        <f t="shared" si="5"/>
        <v>188</v>
      </c>
      <c r="AD28" s="25">
        <f t="shared" si="6"/>
        <v>188</v>
      </c>
      <c r="AE28" s="24">
        <f t="shared" si="7"/>
        <v>0</v>
      </c>
      <c r="AF28" s="24"/>
      <c r="AG28" s="24"/>
      <c r="AH28" s="24"/>
      <c r="AI28" s="24"/>
      <c r="AL28" s="11">
        <f t="shared" si="10"/>
        <v>0</v>
      </c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</row>
    <row r="29" spans="1:244" ht="15.75" x14ac:dyDescent="0.25">
      <c r="A29" s="164" t="s">
        <v>126</v>
      </c>
      <c r="B29" s="13" t="s">
        <v>36</v>
      </c>
      <c r="C29" s="123"/>
      <c r="D29" s="122"/>
      <c r="E29" s="48"/>
      <c r="F29" s="48" t="s">
        <v>106</v>
      </c>
      <c r="G29" s="123" t="s">
        <v>32</v>
      </c>
      <c r="H29" s="123"/>
      <c r="I29" s="84">
        <f t="shared" si="8"/>
        <v>348</v>
      </c>
      <c r="J29" s="14"/>
      <c r="K29" s="68">
        <f t="shared" si="9"/>
        <v>348</v>
      </c>
      <c r="L29" s="41">
        <v>230</v>
      </c>
      <c r="M29" s="49">
        <v>110</v>
      </c>
      <c r="N29" s="144"/>
      <c r="O29" s="43">
        <v>2</v>
      </c>
      <c r="P29" s="145">
        <v>6</v>
      </c>
      <c r="Q29" s="120">
        <v>68</v>
      </c>
      <c r="R29" s="120"/>
      <c r="S29" s="70">
        <v>72</v>
      </c>
      <c r="T29" s="70"/>
      <c r="U29" s="44">
        <v>72</v>
      </c>
      <c r="V29" s="44"/>
      <c r="W29" s="44">
        <v>80</v>
      </c>
      <c r="X29" s="44"/>
      <c r="Y29" s="67">
        <v>56</v>
      </c>
      <c r="Z29" s="61"/>
      <c r="AA29" s="61"/>
      <c r="AB29" s="61"/>
      <c r="AC29" s="10">
        <f t="shared" si="5"/>
        <v>348</v>
      </c>
      <c r="AD29" s="25">
        <f t="shared" si="6"/>
        <v>348</v>
      </c>
      <c r="AE29" s="24">
        <f t="shared" si="7"/>
        <v>0</v>
      </c>
      <c r="AF29" s="24"/>
      <c r="AG29" s="24"/>
      <c r="AH29" s="24"/>
      <c r="AI29" s="24"/>
      <c r="AL29" s="11">
        <f t="shared" si="10"/>
        <v>0</v>
      </c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</row>
    <row r="30" spans="1:244" ht="15.75" x14ac:dyDescent="0.25">
      <c r="A30" s="164" t="s">
        <v>127</v>
      </c>
      <c r="B30" s="13" t="s">
        <v>37</v>
      </c>
      <c r="C30" s="123"/>
      <c r="D30" s="122" t="s">
        <v>106</v>
      </c>
      <c r="E30" s="46"/>
      <c r="F30" s="48" t="s">
        <v>34</v>
      </c>
      <c r="G30" s="123"/>
      <c r="H30" s="123"/>
      <c r="I30" s="84">
        <f t="shared" si="8"/>
        <v>190</v>
      </c>
      <c r="J30" s="14"/>
      <c r="K30" s="68">
        <f t="shared" si="9"/>
        <v>190</v>
      </c>
      <c r="L30" s="41">
        <v>190</v>
      </c>
      <c r="M30" s="49"/>
      <c r="N30" s="144"/>
      <c r="O30" s="43"/>
      <c r="P30" s="145"/>
      <c r="Q30" s="120">
        <v>34</v>
      </c>
      <c r="R30" s="120"/>
      <c r="S30" s="70">
        <v>48</v>
      </c>
      <c r="T30" s="70"/>
      <c r="U30" s="44">
        <v>52</v>
      </c>
      <c r="V30" s="44"/>
      <c r="W30" s="44">
        <v>56</v>
      </c>
      <c r="X30" s="44"/>
      <c r="Y30" s="67"/>
      <c r="Z30" s="61"/>
      <c r="AA30" s="61"/>
      <c r="AB30" s="61"/>
      <c r="AC30" s="10">
        <f t="shared" si="5"/>
        <v>190</v>
      </c>
      <c r="AD30" s="25">
        <f t="shared" si="6"/>
        <v>190</v>
      </c>
      <c r="AE30" s="24">
        <f t="shared" si="7"/>
        <v>0</v>
      </c>
      <c r="AF30" s="24"/>
      <c r="AG30" s="24"/>
      <c r="AH30" s="24"/>
      <c r="AI30" s="24"/>
      <c r="AL30" s="11">
        <f t="shared" si="10"/>
        <v>0</v>
      </c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</row>
    <row r="31" spans="1:244" ht="15.75" x14ac:dyDescent="0.25">
      <c r="A31" s="164" t="s">
        <v>128</v>
      </c>
      <c r="B31" s="13" t="s">
        <v>38</v>
      </c>
      <c r="C31" s="123" t="s">
        <v>34</v>
      </c>
      <c r="D31" s="122" t="s">
        <v>34</v>
      </c>
      <c r="E31" s="48" t="s">
        <v>34</v>
      </c>
      <c r="F31" s="48" t="s">
        <v>34</v>
      </c>
      <c r="G31" s="123"/>
      <c r="H31" s="123"/>
      <c r="I31" s="84">
        <f t="shared" si="8"/>
        <v>174</v>
      </c>
      <c r="J31" s="14"/>
      <c r="K31" s="68">
        <f t="shared" si="9"/>
        <v>174</v>
      </c>
      <c r="L31" s="41">
        <v>6</v>
      </c>
      <c r="M31" s="49">
        <v>168</v>
      </c>
      <c r="N31" s="144"/>
      <c r="O31" s="43"/>
      <c r="P31" s="145"/>
      <c r="Q31" s="120">
        <v>34</v>
      </c>
      <c r="R31" s="120"/>
      <c r="S31" s="70">
        <v>48</v>
      </c>
      <c r="T31" s="70"/>
      <c r="U31" s="44">
        <v>42</v>
      </c>
      <c r="V31" s="44"/>
      <c r="W31" s="44">
        <v>50</v>
      </c>
      <c r="X31" s="44"/>
      <c r="Y31" s="67"/>
      <c r="Z31" s="61"/>
      <c r="AA31" s="61"/>
      <c r="AB31" s="61"/>
      <c r="AC31" s="10">
        <f t="shared" si="5"/>
        <v>174</v>
      </c>
      <c r="AD31" s="25">
        <f t="shared" si="6"/>
        <v>174</v>
      </c>
      <c r="AE31" s="24">
        <f t="shared" si="7"/>
        <v>0</v>
      </c>
      <c r="AF31" s="24"/>
      <c r="AG31" s="24"/>
      <c r="AH31" s="24"/>
      <c r="AI31" s="24"/>
      <c r="AL31" s="11">
        <f t="shared" si="10"/>
        <v>0</v>
      </c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</row>
    <row r="32" spans="1:244" ht="15.75" x14ac:dyDescent="0.25">
      <c r="A32" s="164" t="s">
        <v>129</v>
      </c>
      <c r="B32" s="13" t="s">
        <v>39</v>
      </c>
      <c r="C32" s="123"/>
      <c r="D32" s="123" t="s">
        <v>34</v>
      </c>
      <c r="E32" s="48"/>
      <c r="F32" s="48"/>
      <c r="G32" s="123"/>
      <c r="H32" s="123"/>
      <c r="I32" s="84">
        <f t="shared" si="8"/>
        <v>70</v>
      </c>
      <c r="J32" s="14"/>
      <c r="K32" s="68">
        <f t="shared" si="9"/>
        <v>70</v>
      </c>
      <c r="L32" s="41">
        <v>58</v>
      </c>
      <c r="M32" s="49">
        <v>12</v>
      </c>
      <c r="N32" s="144"/>
      <c r="O32" s="43"/>
      <c r="P32" s="145"/>
      <c r="Q32" s="120">
        <v>34</v>
      </c>
      <c r="R32" s="120"/>
      <c r="S32" s="70">
        <v>36</v>
      </c>
      <c r="T32" s="70"/>
      <c r="U32" s="44"/>
      <c r="V32" s="44"/>
      <c r="W32" s="44"/>
      <c r="X32" s="44"/>
      <c r="Y32" s="67"/>
      <c r="Z32" s="61"/>
      <c r="AA32" s="61"/>
      <c r="AB32" s="61"/>
      <c r="AC32" s="10">
        <f t="shared" si="5"/>
        <v>70</v>
      </c>
      <c r="AD32" s="25">
        <f t="shared" si="6"/>
        <v>70</v>
      </c>
      <c r="AE32" s="24">
        <f t="shared" si="7"/>
        <v>0</v>
      </c>
      <c r="AF32" s="24"/>
      <c r="AG32" s="24"/>
      <c r="AH32" s="24"/>
      <c r="AI32" s="24"/>
      <c r="AL32" s="11">
        <f t="shared" si="10"/>
        <v>0</v>
      </c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</row>
    <row r="33" spans="1:244" ht="15.75" x14ac:dyDescent="0.25">
      <c r="A33" s="164" t="s">
        <v>130</v>
      </c>
      <c r="B33" s="13" t="s">
        <v>40</v>
      </c>
      <c r="C33" s="123"/>
      <c r="D33" s="123" t="s">
        <v>34</v>
      </c>
      <c r="E33" s="48"/>
      <c r="F33" s="48"/>
      <c r="G33" s="123"/>
      <c r="H33" s="123"/>
      <c r="I33" s="84">
        <f t="shared" si="8"/>
        <v>48</v>
      </c>
      <c r="J33" s="14"/>
      <c r="K33" s="68">
        <f t="shared" si="9"/>
        <v>48</v>
      </c>
      <c r="L33" s="41">
        <v>48</v>
      </c>
      <c r="M33" s="49"/>
      <c r="N33" s="144"/>
      <c r="O33" s="43"/>
      <c r="P33" s="145"/>
      <c r="Q33" s="120"/>
      <c r="R33" s="120"/>
      <c r="S33" s="70">
        <v>48</v>
      </c>
      <c r="T33" s="70"/>
      <c r="U33" s="44"/>
      <c r="V33" s="44"/>
      <c r="W33" s="44"/>
      <c r="X33" s="44"/>
      <c r="Y33" s="67"/>
      <c r="Z33" s="61"/>
      <c r="AA33" s="61"/>
      <c r="AB33" s="61"/>
      <c r="AC33" s="10">
        <f t="shared" si="5"/>
        <v>48</v>
      </c>
      <c r="AD33" s="25">
        <f t="shared" si="6"/>
        <v>48</v>
      </c>
      <c r="AE33" s="24">
        <f t="shared" si="7"/>
        <v>0</v>
      </c>
      <c r="AF33" s="24"/>
      <c r="AG33" s="24"/>
      <c r="AH33" s="24"/>
      <c r="AI33" s="24"/>
      <c r="AL33" s="11">
        <f t="shared" si="10"/>
        <v>0</v>
      </c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</row>
    <row r="34" spans="1:244" ht="15.75" x14ac:dyDescent="0.25">
      <c r="A34" s="145"/>
      <c r="B34" s="13" t="s">
        <v>43</v>
      </c>
      <c r="C34" s="124"/>
      <c r="D34" s="124" t="s">
        <v>34</v>
      </c>
      <c r="E34" s="85"/>
      <c r="F34" s="85"/>
      <c r="G34" s="124"/>
      <c r="H34" s="124"/>
      <c r="I34" s="84">
        <f t="shared" si="8"/>
        <v>48</v>
      </c>
      <c r="J34" s="14">
        <v>12</v>
      </c>
      <c r="K34" s="68">
        <f t="shared" si="9"/>
        <v>36</v>
      </c>
      <c r="L34" s="41"/>
      <c r="M34" s="49"/>
      <c r="N34" s="144"/>
      <c r="O34" s="43">
        <v>24</v>
      </c>
      <c r="P34" s="145">
        <v>12</v>
      </c>
      <c r="Q34" s="120"/>
      <c r="R34" s="120"/>
      <c r="S34" s="70">
        <v>36</v>
      </c>
      <c r="T34" s="70">
        <v>12</v>
      </c>
      <c r="U34" s="44"/>
      <c r="V34" s="44"/>
      <c r="W34" s="44"/>
      <c r="X34" s="44"/>
      <c r="Y34" s="67"/>
      <c r="Z34" s="61"/>
      <c r="AA34" s="61"/>
      <c r="AB34" s="61"/>
      <c r="AC34" s="10">
        <f t="shared" si="5"/>
        <v>48</v>
      </c>
      <c r="AD34" s="25"/>
      <c r="AE34" s="24"/>
      <c r="AF34" s="24"/>
      <c r="AG34" s="24"/>
      <c r="AH34" s="24"/>
      <c r="AI34" s="24"/>
      <c r="AL34" s="11">
        <f t="shared" si="10"/>
        <v>0</v>
      </c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</row>
    <row r="35" spans="1:244" ht="31.5" x14ac:dyDescent="0.25">
      <c r="A35" s="117" t="s">
        <v>121</v>
      </c>
      <c r="B35" s="73" t="s">
        <v>83</v>
      </c>
      <c r="C35" s="65"/>
      <c r="D35" s="74"/>
      <c r="E35" s="74"/>
      <c r="F35" s="74"/>
      <c r="G35" s="74"/>
      <c r="H35" s="80"/>
      <c r="I35" s="79">
        <f>SUM(I36:I38)</f>
        <v>630</v>
      </c>
      <c r="J35" s="60">
        <f t="shared" ref="J35:P35" si="11">SUM(J36:J38)</f>
        <v>0</v>
      </c>
      <c r="K35" s="60">
        <f t="shared" si="11"/>
        <v>630</v>
      </c>
      <c r="L35" s="60">
        <f t="shared" si="11"/>
        <v>380</v>
      </c>
      <c r="M35" s="60">
        <f t="shared" si="11"/>
        <v>234</v>
      </c>
      <c r="N35" s="60">
        <f t="shared" si="11"/>
        <v>0</v>
      </c>
      <c r="O35" s="60">
        <f t="shared" si="11"/>
        <v>4</v>
      </c>
      <c r="P35" s="60">
        <f t="shared" si="11"/>
        <v>12</v>
      </c>
      <c r="Q35" s="61"/>
      <c r="R35" s="61"/>
      <c r="S35" s="63"/>
      <c r="T35" s="63"/>
      <c r="U35" s="67"/>
      <c r="V35" s="67"/>
      <c r="W35" s="67"/>
      <c r="X35" s="67"/>
      <c r="Y35" s="67"/>
      <c r="Z35" s="61"/>
      <c r="AA35" s="61"/>
      <c r="AB35" s="61"/>
      <c r="AC35" s="10">
        <f t="shared" ref="AC35:AC46" si="12">SUM(Q35:AB35)</f>
        <v>0</v>
      </c>
      <c r="AD35" s="25">
        <f>K35+J35</f>
        <v>630</v>
      </c>
      <c r="AE35" s="24" t="str">
        <f t="shared" si="7"/>
        <v>ОШИБКА</v>
      </c>
      <c r="AF35" s="24"/>
      <c r="AG35" s="24"/>
      <c r="AH35" s="24"/>
      <c r="AI35" s="24"/>
      <c r="AJ35" s="34"/>
      <c r="AK35" s="34"/>
      <c r="AL35" s="11">
        <f t="shared" si="10"/>
        <v>630</v>
      </c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</row>
    <row r="36" spans="1:244" ht="15.75" x14ac:dyDescent="0.25">
      <c r="A36" s="145" t="s">
        <v>131</v>
      </c>
      <c r="B36" s="13" t="s">
        <v>42</v>
      </c>
      <c r="C36" s="122"/>
      <c r="D36" s="122"/>
      <c r="E36" s="46"/>
      <c r="F36" s="46" t="s">
        <v>32</v>
      </c>
      <c r="G36" s="122"/>
      <c r="H36" s="122"/>
      <c r="I36" s="69">
        <f>K36+J36</f>
        <v>218</v>
      </c>
      <c r="J36" s="14"/>
      <c r="K36" s="69">
        <f>SUM(L36:P36)</f>
        <v>218</v>
      </c>
      <c r="L36" s="50">
        <v>70</v>
      </c>
      <c r="M36" s="49">
        <v>140</v>
      </c>
      <c r="N36" s="144"/>
      <c r="O36" s="145">
        <v>2</v>
      </c>
      <c r="P36" s="145">
        <v>6</v>
      </c>
      <c r="Q36" s="120">
        <v>68</v>
      </c>
      <c r="R36" s="120"/>
      <c r="S36" s="70">
        <v>74</v>
      </c>
      <c r="T36" s="70"/>
      <c r="U36" s="44">
        <v>34</v>
      </c>
      <c r="V36" s="44"/>
      <c r="W36" s="44">
        <v>42</v>
      </c>
      <c r="X36" s="44"/>
      <c r="Y36" s="67"/>
      <c r="Z36" s="61"/>
      <c r="AA36" s="61"/>
      <c r="AB36" s="61"/>
      <c r="AC36" s="10">
        <f t="shared" si="12"/>
        <v>218</v>
      </c>
      <c r="AD36" s="25">
        <f>K36+J36</f>
        <v>218</v>
      </c>
      <c r="AE36" s="24">
        <f t="shared" si="7"/>
        <v>0</v>
      </c>
      <c r="AF36" s="24"/>
      <c r="AG36" s="24"/>
      <c r="AH36" s="24"/>
      <c r="AI36" s="24"/>
      <c r="AJ36" s="34"/>
      <c r="AK36" s="34"/>
      <c r="AL36" s="11">
        <f t="shared" si="10"/>
        <v>0</v>
      </c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</row>
    <row r="37" spans="1:244" ht="15.75" x14ac:dyDescent="0.25">
      <c r="A37" s="164" t="s">
        <v>132</v>
      </c>
      <c r="B37" s="13" t="s">
        <v>78</v>
      </c>
      <c r="C37" s="122"/>
      <c r="D37" s="122" t="s">
        <v>106</v>
      </c>
      <c r="E37" s="46"/>
      <c r="F37" s="46" t="s">
        <v>32</v>
      </c>
      <c r="G37" s="122"/>
      <c r="H37" s="122"/>
      <c r="I37" s="69">
        <f t="shared" ref="I37:I38" si="13">K37+J37</f>
        <v>262</v>
      </c>
      <c r="J37" s="14"/>
      <c r="K37" s="69">
        <f t="shared" ref="K37:K38" si="14">SUM(L37:P37)</f>
        <v>262</v>
      </c>
      <c r="L37" s="50">
        <v>160</v>
      </c>
      <c r="M37" s="49">
        <v>94</v>
      </c>
      <c r="N37" s="144"/>
      <c r="O37" s="145">
        <v>2</v>
      </c>
      <c r="P37" s="145">
        <v>6</v>
      </c>
      <c r="Q37" s="120">
        <v>52</v>
      </c>
      <c r="R37" s="120"/>
      <c r="S37" s="70">
        <v>76</v>
      </c>
      <c r="T37" s="70"/>
      <c r="U37" s="44">
        <v>68</v>
      </c>
      <c r="V37" s="44"/>
      <c r="W37" s="44">
        <v>66</v>
      </c>
      <c r="X37" s="44"/>
      <c r="Y37" s="67"/>
      <c r="Z37" s="61"/>
      <c r="AA37" s="61"/>
      <c r="AB37" s="61"/>
      <c r="AC37" s="10">
        <f t="shared" si="12"/>
        <v>262</v>
      </c>
      <c r="AD37" s="25">
        <f>K37+J37</f>
        <v>262</v>
      </c>
      <c r="AE37" s="24">
        <f t="shared" si="7"/>
        <v>0</v>
      </c>
      <c r="AF37" s="24"/>
      <c r="AG37" s="24"/>
      <c r="AH37" s="24"/>
      <c r="AI37" s="24"/>
      <c r="AJ37" s="34"/>
      <c r="AK37" s="34"/>
      <c r="AL37" s="11">
        <f t="shared" si="10"/>
        <v>0</v>
      </c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</row>
    <row r="38" spans="1:244" ht="15.75" x14ac:dyDescent="0.25">
      <c r="A38" s="164" t="s">
        <v>133</v>
      </c>
      <c r="B38" s="13" t="s">
        <v>41</v>
      </c>
      <c r="C38" s="125"/>
      <c r="D38" s="122" t="s">
        <v>106</v>
      </c>
      <c r="E38" s="46"/>
      <c r="F38" s="87" t="s">
        <v>34</v>
      </c>
      <c r="G38" s="125"/>
      <c r="H38" s="125"/>
      <c r="I38" s="69">
        <f t="shared" si="13"/>
        <v>150</v>
      </c>
      <c r="J38" s="14"/>
      <c r="K38" s="69">
        <f t="shared" si="14"/>
        <v>150</v>
      </c>
      <c r="L38" s="50">
        <v>150</v>
      </c>
      <c r="M38" s="49"/>
      <c r="N38" s="144"/>
      <c r="O38" s="145"/>
      <c r="P38" s="145"/>
      <c r="Q38" s="120">
        <v>34</v>
      </c>
      <c r="R38" s="120"/>
      <c r="S38" s="70">
        <v>42</v>
      </c>
      <c r="T38" s="70"/>
      <c r="U38" s="44">
        <v>34</v>
      </c>
      <c r="V38" s="44"/>
      <c r="W38" s="44">
        <v>40</v>
      </c>
      <c r="X38" s="44"/>
      <c r="Y38" s="67"/>
      <c r="Z38" s="61"/>
      <c r="AA38" s="61"/>
      <c r="AB38" s="61"/>
      <c r="AC38" s="10">
        <f t="shared" si="12"/>
        <v>150</v>
      </c>
      <c r="AD38" s="25"/>
      <c r="AE38" s="24"/>
      <c r="AF38" s="24"/>
      <c r="AG38" s="24"/>
      <c r="AH38" s="24"/>
      <c r="AI38" s="24"/>
      <c r="AJ38" s="34"/>
      <c r="AK38" s="34"/>
      <c r="AL38" s="11">
        <f t="shared" si="10"/>
        <v>0</v>
      </c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</row>
    <row r="39" spans="1:244" ht="31.5" x14ac:dyDescent="0.25">
      <c r="A39" s="117"/>
      <c r="B39" s="73" t="s">
        <v>84</v>
      </c>
      <c r="C39" s="65"/>
      <c r="D39" s="74"/>
      <c r="E39" s="74"/>
      <c r="F39" s="74"/>
      <c r="G39" s="74"/>
      <c r="H39" s="80"/>
      <c r="I39" s="86">
        <f>SUM(I40)</f>
        <v>116</v>
      </c>
      <c r="J39" s="64">
        <f t="shared" ref="J39:P39" si="15">SUM(J40)</f>
        <v>0</v>
      </c>
      <c r="K39" s="64">
        <f t="shared" si="15"/>
        <v>116</v>
      </c>
      <c r="L39" s="64">
        <f t="shared" si="15"/>
        <v>56</v>
      </c>
      <c r="M39" s="64">
        <f t="shared" si="15"/>
        <v>60</v>
      </c>
      <c r="N39" s="64">
        <f t="shared" si="15"/>
        <v>0</v>
      </c>
      <c r="O39" s="64">
        <f t="shared" si="15"/>
        <v>0</v>
      </c>
      <c r="P39" s="64">
        <f t="shared" si="15"/>
        <v>0</v>
      </c>
      <c r="Q39" s="64"/>
      <c r="R39" s="64"/>
      <c r="S39" s="64"/>
      <c r="T39" s="64"/>
      <c r="U39" s="67"/>
      <c r="V39" s="67"/>
      <c r="W39" s="67"/>
      <c r="X39" s="67"/>
      <c r="Y39" s="67"/>
      <c r="Z39" s="61"/>
      <c r="AA39" s="61"/>
      <c r="AB39" s="61"/>
      <c r="AC39" s="10">
        <f t="shared" si="12"/>
        <v>0</v>
      </c>
      <c r="AD39" s="25">
        <f t="shared" ref="AD39:AD46" si="16">K39+J39</f>
        <v>116</v>
      </c>
      <c r="AE39" s="24" t="str">
        <f t="shared" ref="AE39:AE40" si="17">IF(AC39=AD39,0,"ОШИБКА")</f>
        <v>ОШИБКА</v>
      </c>
      <c r="AF39" s="24"/>
      <c r="AG39" s="24"/>
      <c r="AH39" s="24"/>
      <c r="AI39" s="24"/>
      <c r="AJ39" s="34"/>
      <c r="AK39" s="34"/>
      <c r="AL39" s="11">
        <f t="shared" si="10"/>
        <v>116</v>
      </c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</row>
    <row r="40" spans="1:244" ht="31.5" x14ac:dyDescent="0.25">
      <c r="A40" s="164" t="s">
        <v>135</v>
      </c>
      <c r="B40" s="13" t="s">
        <v>108</v>
      </c>
      <c r="C40" s="122"/>
      <c r="D40" s="122" t="s">
        <v>34</v>
      </c>
      <c r="E40" s="46"/>
      <c r="F40" s="46"/>
      <c r="G40" s="122"/>
      <c r="H40" s="122"/>
      <c r="I40" s="69">
        <f>J40+K40</f>
        <v>116</v>
      </c>
      <c r="J40" s="14"/>
      <c r="K40" s="120">
        <f>SUM(L40:P40)</f>
        <v>116</v>
      </c>
      <c r="L40" s="49">
        <v>56</v>
      </c>
      <c r="M40" s="49">
        <v>60</v>
      </c>
      <c r="N40" s="144"/>
      <c r="O40" s="145"/>
      <c r="P40" s="145"/>
      <c r="Q40" s="120">
        <v>56</v>
      </c>
      <c r="R40" s="120"/>
      <c r="S40" s="120">
        <v>60</v>
      </c>
      <c r="T40" s="120"/>
      <c r="U40" s="44"/>
      <c r="V40" s="44"/>
      <c r="W40" s="44"/>
      <c r="X40" s="44"/>
      <c r="Y40" s="67"/>
      <c r="Z40" s="61"/>
      <c r="AA40" s="61"/>
      <c r="AB40" s="61"/>
      <c r="AC40" s="10">
        <f t="shared" si="12"/>
        <v>116</v>
      </c>
      <c r="AD40" s="25">
        <f t="shared" si="16"/>
        <v>116</v>
      </c>
      <c r="AE40" s="24">
        <f t="shared" si="17"/>
        <v>0</v>
      </c>
      <c r="AF40" s="24"/>
      <c r="AG40" s="24"/>
      <c r="AH40" s="24"/>
      <c r="AI40" s="24"/>
      <c r="AJ40" s="34"/>
      <c r="AK40" s="34"/>
      <c r="AL40" s="11">
        <f t="shared" si="10"/>
        <v>0</v>
      </c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</row>
    <row r="41" spans="1:244" ht="16.5" x14ac:dyDescent="0.25">
      <c r="A41" s="206" t="s">
        <v>142</v>
      </c>
      <c r="B41" s="207" t="s">
        <v>143</v>
      </c>
      <c r="C41" s="123"/>
      <c r="D41" s="205"/>
      <c r="E41" s="205"/>
      <c r="F41" s="205"/>
      <c r="G41" s="205"/>
      <c r="H41" s="205"/>
      <c r="I41" s="66">
        <f>I42+I47+I64</f>
        <v>2186</v>
      </c>
      <c r="J41" s="66">
        <f t="shared" ref="J41:P41" si="18">J42+J47+J64</f>
        <v>34</v>
      </c>
      <c r="K41" s="66">
        <f t="shared" si="18"/>
        <v>2152</v>
      </c>
      <c r="L41" s="66">
        <f t="shared" si="18"/>
        <v>172</v>
      </c>
      <c r="M41" s="66">
        <f t="shared" si="18"/>
        <v>452</v>
      </c>
      <c r="N41" s="66">
        <f t="shared" si="18"/>
        <v>1440</v>
      </c>
      <c r="O41" s="66">
        <f t="shared" si="18"/>
        <v>22</v>
      </c>
      <c r="P41" s="66">
        <f t="shared" si="18"/>
        <v>66</v>
      </c>
      <c r="Q41" s="120"/>
      <c r="R41" s="120"/>
      <c r="S41" s="120"/>
      <c r="T41" s="120"/>
      <c r="U41" s="67"/>
      <c r="V41" s="67"/>
      <c r="W41" s="67"/>
      <c r="X41" s="67"/>
      <c r="Y41" s="67"/>
      <c r="Z41" s="61"/>
      <c r="AA41" s="61"/>
      <c r="AB41" s="61"/>
      <c r="AC41" s="10"/>
      <c r="AD41" s="25"/>
      <c r="AE41" s="24"/>
      <c r="AF41" s="24"/>
      <c r="AG41" s="24"/>
      <c r="AH41" s="24"/>
      <c r="AI41" s="24"/>
      <c r="AJ41" s="34"/>
      <c r="AK41" s="34"/>
      <c r="AL41" s="11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</row>
    <row r="42" spans="1:244" s="12" customFormat="1" ht="15.75" x14ac:dyDescent="0.25">
      <c r="A42" s="117" t="s">
        <v>119</v>
      </c>
      <c r="B42" s="59" t="s">
        <v>120</v>
      </c>
      <c r="C42" s="65"/>
      <c r="D42" s="74"/>
      <c r="E42" s="74"/>
      <c r="F42" s="74"/>
      <c r="G42" s="74"/>
      <c r="H42" s="74"/>
      <c r="I42" s="63">
        <f>SUM(J42:K42)</f>
        <v>216</v>
      </c>
      <c r="J42" s="63">
        <f t="shared" ref="J42:P42" si="19">SUM(J43:J46)</f>
        <v>16</v>
      </c>
      <c r="K42" s="63">
        <f>SUM(L42:P42)</f>
        <v>200</v>
      </c>
      <c r="L42" s="63">
        <f t="shared" si="19"/>
        <v>44</v>
      </c>
      <c r="M42" s="63">
        <f t="shared" si="19"/>
        <v>140</v>
      </c>
      <c r="N42" s="63">
        <f t="shared" si="19"/>
        <v>0</v>
      </c>
      <c r="O42" s="63">
        <f t="shared" si="19"/>
        <v>4</v>
      </c>
      <c r="P42" s="63">
        <f t="shared" si="19"/>
        <v>12</v>
      </c>
      <c r="Q42" s="117"/>
      <c r="R42" s="117"/>
      <c r="S42" s="117"/>
      <c r="T42" s="117"/>
      <c r="U42" s="118"/>
      <c r="V42" s="118"/>
      <c r="W42" s="118"/>
      <c r="X42" s="118"/>
      <c r="Y42" s="118"/>
      <c r="Z42" s="117"/>
      <c r="AA42" s="117"/>
      <c r="AB42" s="117"/>
      <c r="AC42" s="10">
        <f t="shared" si="12"/>
        <v>0</v>
      </c>
      <c r="AD42" s="25">
        <f t="shared" si="16"/>
        <v>216</v>
      </c>
      <c r="AE42" s="24" t="str">
        <f t="shared" ref="AE42:AE46" si="20">IF(AC42=AD42,0,"ОШИБКА")</f>
        <v>ОШИБКА</v>
      </c>
      <c r="AF42" s="9"/>
      <c r="AG42" s="9"/>
      <c r="AH42" s="9"/>
      <c r="AI42" s="9"/>
      <c r="AL42" s="11">
        <f t="shared" si="10"/>
        <v>216</v>
      </c>
    </row>
    <row r="43" spans="1:244" ht="15.75" x14ac:dyDescent="0.25">
      <c r="A43" s="145" t="s">
        <v>46</v>
      </c>
      <c r="B43" s="113" t="s">
        <v>99</v>
      </c>
      <c r="C43" s="120" t="s">
        <v>32</v>
      </c>
      <c r="D43" s="120"/>
      <c r="E43" s="49"/>
      <c r="F43" s="49"/>
      <c r="G43" s="120"/>
      <c r="H43" s="120"/>
      <c r="I43" s="69">
        <f>J43+K43</f>
        <v>72</v>
      </c>
      <c r="J43" s="50">
        <v>6</v>
      </c>
      <c r="K43" s="69">
        <f>SUM(L43:P43)</f>
        <v>66</v>
      </c>
      <c r="L43" s="45">
        <v>10</v>
      </c>
      <c r="M43" s="49">
        <v>48</v>
      </c>
      <c r="N43" s="145"/>
      <c r="O43" s="145">
        <v>2</v>
      </c>
      <c r="P43" s="145">
        <v>6</v>
      </c>
      <c r="Q43" s="118">
        <v>66</v>
      </c>
      <c r="R43" s="118">
        <v>6</v>
      </c>
      <c r="S43" s="118"/>
      <c r="T43" s="118"/>
      <c r="U43" s="165"/>
      <c r="V43" s="165"/>
      <c r="W43" s="165"/>
      <c r="X43" s="165"/>
      <c r="Y43" s="118"/>
      <c r="Z43" s="118"/>
      <c r="AA43" s="118"/>
      <c r="AB43" s="118"/>
      <c r="AC43" s="10">
        <f t="shared" si="12"/>
        <v>72</v>
      </c>
      <c r="AD43" s="25">
        <f t="shared" si="16"/>
        <v>72</v>
      </c>
      <c r="AE43" s="24">
        <f t="shared" si="20"/>
        <v>0</v>
      </c>
      <c r="AF43" s="24"/>
      <c r="AG43" s="24"/>
      <c r="AH43" s="24"/>
      <c r="AI43" s="24"/>
      <c r="AJ43" s="34"/>
      <c r="AK43" s="34"/>
      <c r="AL43" s="11">
        <f t="shared" si="10"/>
        <v>0</v>
      </c>
      <c r="AM43" s="34"/>
      <c r="AN43" s="148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</row>
    <row r="44" spans="1:244" ht="15.75" x14ac:dyDescent="0.25">
      <c r="A44" s="145" t="s">
        <v>47</v>
      </c>
      <c r="B44" s="116" t="s">
        <v>100</v>
      </c>
      <c r="C44" s="120" t="s">
        <v>32</v>
      </c>
      <c r="D44" s="120"/>
      <c r="E44" s="49"/>
      <c r="F44" s="49"/>
      <c r="G44" s="120"/>
      <c r="H44" s="120"/>
      <c r="I44" s="69">
        <f t="shared" ref="I44:I46" si="21">J44+K44</f>
        <v>58</v>
      </c>
      <c r="J44" s="50">
        <v>4</v>
      </c>
      <c r="K44" s="69">
        <f t="shared" ref="K44:K46" si="22">SUM(L44:P44)</f>
        <v>54</v>
      </c>
      <c r="L44" s="45">
        <v>20</v>
      </c>
      <c r="M44" s="49">
        <v>26</v>
      </c>
      <c r="N44" s="145"/>
      <c r="O44" s="145">
        <v>2</v>
      </c>
      <c r="P44" s="145">
        <v>6</v>
      </c>
      <c r="Q44" s="121">
        <v>54</v>
      </c>
      <c r="R44" s="118">
        <v>4</v>
      </c>
      <c r="S44" s="118"/>
      <c r="T44" s="118"/>
      <c r="U44" s="165"/>
      <c r="V44" s="165"/>
      <c r="W44" s="165"/>
      <c r="X44" s="165"/>
      <c r="Y44" s="118"/>
      <c r="Z44" s="118"/>
      <c r="AA44" s="118"/>
      <c r="AB44" s="118"/>
      <c r="AC44" s="10">
        <f t="shared" si="12"/>
        <v>58</v>
      </c>
      <c r="AD44" s="25">
        <f t="shared" si="16"/>
        <v>58</v>
      </c>
      <c r="AE44" s="24">
        <f t="shared" si="20"/>
        <v>0</v>
      </c>
      <c r="AF44" s="24"/>
      <c r="AG44" s="24"/>
      <c r="AH44" s="24"/>
      <c r="AI44" s="24"/>
      <c r="AJ44" s="34"/>
      <c r="AK44" s="34"/>
      <c r="AL44" s="11">
        <f t="shared" si="10"/>
        <v>0</v>
      </c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</row>
    <row r="45" spans="1:244" ht="15.75" x14ac:dyDescent="0.25">
      <c r="A45" s="145" t="s">
        <v>48</v>
      </c>
      <c r="B45" s="116" t="s">
        <v>101</v>
      </c>
      <c r="C45" s="120"/>
      <c r="D45" s="120"/>
      <c r="E45" s="49"/>
      <c r="F45" s="49" t="s">
        <v>34</v>
      </c>
      <c r="G45" s="120"/>
      <c r="H45" s="120"/>
      <c r="I45" s="69">
        <f t="shared" si="21"/>
        <v>36</v>
      </c>
      <c r="J45" s="50">
        <v>0</v>
      </c>
      <c r="K45" s="69">
        <f t="shared" si="22"/>
        <v>36</v>
      </c>
      <c r="L45" s="45">
        <v>10</v>
      </c>
      <c r="M45" s="49">
        <v>26</v>
      </c>
      <c r="N45" s="145"/>
      <c r="O45" s="145"/>
      <c r="P45" s="145"/>
      <c r="Q45" s="118"/>
      <c r="R45" s="118"/>
      <c r="S45" s="118"/>
      <c r="T45" s="118"/>
      <c r="U45" s="165"/>
      <c r="V45" s="165"/>
      <c r="W45" s="165">
        <v>36</v>
      </c>
      <c r="X45" s="165"/>
      <c r="Y45" s="118"/>
      <c r="Z45" s="118"/>
      <c r="AA45" s="118"/>
      <c r="AB45" s="118"/>
      <c r="AC45" s="10">
        <f t="shared" si="12"/>
        <v>36</v>
      </c>
      <c r="AD45" s="25">
        <f t="shared" si="16"/>
        <v>36</v>
      </c>
      <c r="AE45" s="24">
        <f t="shared" si="20"/>
        <v>0</v>
      </c>
      <c r="AF45" s="24"/>
      <c r="AG45" s="24"/>
      <c r="AH45" s="24"/>
      <c r="AI45" s="24"/>
      <c r="AJ45" s="34"/>
      <c r="AK45" s="34"/>
      <c r="AL45" s="11">
        <f t="shared" si="10"/>
        <v>0</v>
      </c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</row>
    <row r="46" spans="1:244" ht="15.75" x14ac:dyDescent="0.25">
      <c r="A46" s="145" t="s">
        <v>49</v>
      </c>
      <c r="B46" s="116" t="s">
        <v>38</v>
      </c>
      <c r="C46" s="120"/>
      <c r="D46" s="120"/>
      <c r="E46" s="49"/>
      <c r="F46" s="49"/>
      <c r="G46" s="120" t="s">
        <v>34</v>
      </c>
      <c r="H46" s="120"/>
      <c r="I46" s="69">
        <f t="shared" si="21"/>
        <v>50</v>
      </c>
      <c r="J46" s="50">
        <v>6</v>
      </c>
      <c r="K46" s="69">
        <f t="shared" si="22"/>
        <v>44</v>
      </c>
      <c r="L46" s="45">
        <v>4</v>
      </c>
      <c r="M46" s="49">
        <v>40</v>
      </c>
      <c r="N46" s="145"/>
      <c r="O46" s="145"/>
      <c r="P46" s="145"/>
      <c r="Q46" s="118"/>
      <c r="R46" s="118"/>
      <c r="S46" s="118"/>
      <c r="T46" s="118"/>
      <c r="U46" s="165"/>
      <c r="V46" s="165"/>
      <c r="W46" s="165"/>
      <c r="X46" s="165"/>
      <c r="Y46" s="118">
        <v>44</v>
      </c>
      <c r="Z46" s="118">
        <v>6</v>
      </c>
      <c r="AA46" s="118"/>
      <c r="AB46" s="118"/>
      <c r="AC46" s="10">
        <f t="shared" si="12"/>
        <v>50</v>
      </c>
      <c r="AD46" s="25">
        <f t="shared" si="16"/>
        <v>50</v>
      </c>
      <c r="AE46" s="24">
        <f t="shared" si="20"/>
        <v>0</v>
      </c>
      <c r="AF46" s="24"/>
      <c r="AG46" s="24"/>
      <c r="AH46" s="24"/>
      <c r="AI46" s="24"/>
      <c r="AJ46" s="34"/>
      <c r="AK46" s="34"/>
      <c r="AL46" s="11">
        <f t="shared" si="10"/>
        <v>0</v>
      </c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</row>
    <row r="47" spans="1:244" ht="15.75" x14ac:dyDescent="0.25">
      <c r="A47" s="117" t="s">
        <v>45</v>
      </c>
      <c r="B47" s="88" t="s">
        <v>51</v>
      </c>
      <c r="C47" s="81"/>
      <c r="D47" s="82"/>
      <c r="E47" s="82"/>
      <c r="F47" s="82"/>
      <c r="G47" s="82"/>
      <c r="H47" s="83"/>
      <c r="I47" s="89">
        <f>I48+I53+I58</f>
        <v>1106</v>
      </c>
      <c r="J47" s="89">
        <f t="shared" ref="J47:P47" si="23">J48+J53+J58</f>
        <v>18</v>
      </c>
      <c r="K47" s="89">
        <f t="shared" si="23"/>
        <v>1088</v>
      </c>
      <c r="L47" s="89">
        <f t="shared" si="23"/>
        <v>106</v>
      </c>
      <c r="M47" s="89">
        <f t="shared" si="23"/>
        <v>262</v>
      </c>
      <c r="N47" s="89">
        <f t="shared" si="23"/>
        <v>648</v>
      </c>
      <c r="O47" s="89">
        <f t="shared" si="23"/>
        <v>18</v>
      </c>
      <c r="P47" s="89">
        <f t="shared" si="23"/>
        <v>54</v>
      </c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0">
        <f t="shared" ref="AC47:AC63" si="24">SUM(Q47:AB47)</f>
        <v>0</v>
      </c>
      <c r="AD47" s="25">
        <f t="shared" ref="AD47:AD63" si="25">K47+J47</f>
        <v>1106</v>
      </c>
      <c r="AE47" s="24" t="str">
        <f t="shared" ref="AE47:AE68" si="26">IF(AC47=AD47,0,"ОШИБКА")</f>
        <v>ОШИБКА</v>
      </c>
      <c r="AF47" s="24"/>
      <c r="AG47" s="24"/>
      <c r="AH47" s="24"/>
      <c r="AI47" s="24"/>
      <c r="AL47" s="11">
        <f t="shared" si="10"/>
        <v>1106</v>
      </c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</row>
    <row r="48" spans="1:244" ht="126" x14ac:dyDescent="0.25">
      <c r="A48" s="117" t="s">
        <v>52</v>
      </c>
      <c r="B48" s="115" t="s">
        <v>107</v>
      </c>
      <c r="C48" s="102"/>
      <c r="D48" s="103"/>
      <c r="E48" s="103"/>
      <c r="F48" s="103"/>
      <c r="G48" s="103"/>
      <c r="H48" s="86"/>
      <c r="I48" s="90">
        <f>SUM(J48:K48)</f>
        <v>464</v>
      </c>
      <c r="J48" s="63">
        <f t="shared" ref="J48:P48" si="27">SUM(J49:J52)</f>
        <v>8</v>
      </c>
      <c r="K48" s="63">
        <f>SUM(L48:P48)</f>
        <v>456</v>
      </c>
      <c r="L48" s="63">
        <f t="shared" si="27"/>
        <v>60</v>
      </c>
      <c r="M48" s="63">
        <f t="shared" si="27"/>
        <v>120</v>
      </c>
      <c r="N48" s="63">
        <f t="shared" si="27"/>
        <v>252</v>
      </c>
      <c r="O48" s="63">
        <f t="shared" si="27"/>
        <v>6</v>
      </c>
      <c r="P48" s="63">
        <f t="shared" si="27"/>
        <v>18</v>
      </c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0">
        <f t="shared" si="24"/>
        <v>0</v>
      </c>
      <c r="AD48" s="25">
        <f t="shared" si="25"/>
        <v>464</v>
      </c>
      <c r="AE48" s="24" t="str">
        <f t="shared" si="26"/>
        <v>ОШИБКА</v>
      </c>
      <c r="AF48" s="24"/>
      <c r="AG48" s="24"/>
      <c r="AH48" s="24"/>
      <c r="AI48" s="24"/>
      <c r="AL48" s="11">
        <f t="shared" si="10"/>
        <v>464</v>
      </c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</row>
    <row r="49" spans="1:244" s="3" customFormat="1" ht="47.25" x14ac:dyDescent="0.25">
      <c r="A49" s="145" t="s">
        <v>53</v>
      </c>
      <c r="B49" s="114" t="s">
        <v>103</v>
      </c>
      <c r="C49" s="127"/>
      <c r="D49" s="127" t="s">
        <v>34</v>
      </c>
      <c r="E49" s="91" t="s">
        <v>32</v>
      </c>
      <c r="F49" s="91"/>
      <c r="G49" s="127"/>
      <c r="H49" s="129"/>
      <c r="I49" s="69">
        <f>J49+K49</f>
        <v>196</v>
      </c>
      <c r="J49" s="50">
        <v>8</v>
      </c>
      <c r="K49" s="69">
        <f>SUM(L49:P49)</f>
        <v>188</v>
      </c>
      <c r="L49" s="149">
        <v>60</v>
      </c>
      <c r="M49" s="150">
        <v>120</v>
      </c>
      <c r="N49" s="145"/>
      <c r="O49" s="44">
        <v>2</v>
      </c>
      <c r="P49" s="145">
        <v>6</v>
      </c>
      <c r="Q49" s="121"/>
      <c r="R49" s="121"/>
      <c r="S49" s="121">
        <v>92</v>
      </c>
      <c r="T49" s="121">
        <v>4</v>
      </c>
      <c r="U49" s="14">
        <v>96</v>
      </c>
      <c r="V49" s="14">
        <v>4</v>
      </c>
      <c r="W49" s="14"/>
      <c r="X49" s="14"/>
      <c r="Y49" s="121"/>
      <c r="Z49" s="121"/>
      <c r="AA49" s="121"/>
      <c r="AB49" s="121"/>
      <c r="AC49" s="10">
        <f t="shared" si="24"/>
        <v>196</v>
      </c>
      <c r="AD49" s="25">
        <f t="shared" si="25"/>
        <v>196</v>
      </c>
      <c r="AE49" s="24">
        <f t="shared" si="26"/>
        <v>0</v>
      </c>
      <c r="AF49" s="26" t="e">
        <f>J49+K49+#REF!+O49+P49</f>
        <v>#REF!</v>
      </c>
      <c r="AG49" s="8"/>
      <c r="AH49" s="27">
        <f t="shared" ref="AH49:AH63" si="28">I49-J49</f>
        <v>188</v>
      </c>
      <c r="AI49" s="27" t="e">
        <f>S49+T49+U49+V49+W49+X49+Y49+Z49+AA49+AB49+#REF!+#REF!+#REF!+#REF!</f>
        <v>#REF!</v>
      </c>
      <c r="AL49" s="11">
        <f t="shared" si="10"/>
        <v>0</v>
      </c>
      <c r="AN49" s="110">
        <f>S49+U49-8</f>
        <v>180</v>
      </c>
    </row>
    <row r="50" spans="1:244" ht="15.75" x14ac:dyDescent="0.25">
      <c r="A50" s="145" t="s">
        <v>44</v>
      </c>
      <c r="B50" s="113" t="s">
        <v>87</v>
      </c>
      <c r="C50" s="118"/>
      <c r="D50" s="118" t="s">
        <v>34</v>
      </c>
      <c r="E50" s="145" t="s">
        <v>34</v>
      </c>
      <c r="F50" s="145"/>
      <c r="G50" s="118"/>
      <c r="H50" s="118"/>
      <c r="I50" s="69">
        <f>N50</f>
        <v>144</v>
      </c>
      <c r="J50" s="50"/>
      <c r="K50" s="69">
        <v>144</v>
      </c>
      <c r="L50" s="45"/>
      <c r="M50" s="145"/>
      <c r="N50" s="145">
        <v>144</v>
      </c>
      <c r="O50" s="145"/>
      <c r="P50" s="145"/>
      <c r="Q50" s="118"/>
      <c r="R50" s="118"/>
      <c r="S50" s="118">
        <v>72</v>
      </c>
      <c r="T50" s="118"/>
      <c r="U50" s="165">
        <v>72</v>
      </c>
      <c r="V50" s="165"/>
      <c r="W50" s="165"/>
      <c r="X50" s="165"/>
      <c r="Y50" s="118"/>
      <c r="Z50" s="118"/>
      <c r="AA50" s="117"/>
      <c r="AB50" s="118"/>
      <c r="AC50" s="10">
        <f t="shared" si="24"/>
        <v>144</v>
      </c>
      <c r="AD50" s="25">
        <f t="shared" si="25"/>
        <v>144</v>
      </c>
      <c r="AE50" s="24">
        <f t="shared" si="26"/>
        <v>0</v>
      </c>
      <c r="AF50" s="24"/>
      <c r="AG50" s="24"/>
      <c r="AH50" s="27">
        <f t="shared" si="28"/>
        <v>144</v>
      </c>
      <c r="AI50" s="27" t="e">
        <f>S50+T50+U50+V50+W50+X50+Y50+Z50+AA50+AB50+#REF!+#REF!+#REF!+#REF!</f>
        <v>#REF!</v>
      </c>
      <c r="AL50" s="11">
        <f t="shared" si="10"/>
        <v>0</v>
      </c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</row>
    <row r="51" spans="1:244" ht="15.75" x14ac:dyDescent="0.25">
      <c r="A51" s="145" t="s">
        <v>54</v>
      </c>
      <c r="B51" s="113" t="s">
        <v>88</v>
      </c>
      <c r="C51" s="118"/>
      <c r="D51" s="118"/>
      <c r="E51" s="145"/>
      <c r="F51" s="145" t="s">
        <v>34</v>
      </c>
      <c r="G51" s="118"/>
      <c r="H51" s="118"/>
      <c r="I51" s="69">
        <f>N51</f>
        <v>108</v>
      </c>
      <c r="J51" s="50"/>
      <c r="K51" s="69">
        <v>108</v>
      </c>
      <c r="L51" s="45"/>
      <c r="M51" s="145"/>
      <c r="N51" s="145">
        <v>108</v>
      </c>
      <c r="O51" s="145"/>
      <c r="P51" s="145"/>
      <c r="Q51" s="118"/>
      <c r="R51" s="118"/>
      <c r="S51" s="118"/>
      <c r="T51" s="118"/>
      <c r="U51" s="165"/>
      <c r="V51" s="165"/>
      <c r="W51" s="165">
        <v>108</v>
      </c>
      <c r="X51" s="165"/>
      <c r="Y51" s="118"/>
      <c r="Z51" s="118"/>
      <c r="AA51" s="117"/>
      <c r="AB51" s="118"/>
      <c r="AC51" s="10">
        <f t="shared" si="24"/>
        <v>108</v>
      </c>
      <c r="AD51" s="25">
        <f t="shared" si="25"/>
        <v>108</v>
      </c>
      <c r="AE51" s="24">
        <f t="shared" si="26"/>
        <v>0</v>
      </c>
      <c r="AF51" s="24"/>
      <c r="AG51" s="24"/>
      <c r="AH51" s="27">
        <f t="shared" si="28"/>
        <v>108</v>
      </c>
      <c r="AI51" s="27" t="e">
        <f>S51+T51+U51+V51+W51+X51+Y51+Z51+AA51+AB51+#REF!+#REF!+#REF!+#REF!</f>
        <v>#REF!</v>
      </c>
      <c r="AL51" s="11">
        <f t="shared" si="10"/>
        <v>0</v>
      </c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</row>
    <row r="52" spans="1:244" ht="15.75" x14ac:dyDescent="0.25">
      <c r="A52" s="145"/>
      <c r="B52" s="113" t="s">
        <v>89</v>
      </c>
      <c r="C52" s="128"/>
      <c r="D52" s="128"/>
      <c r="E52" s="42"/>
      <c r="F52" s="42" t="s">
        <v>109</v>
      </c>
      <c r="G52" s="128"/>
      <c r="H52" s="126"/>
      <c r="I52" s="69">
        <f>O52+P52</f>
        <v>16</v>
      </c>
      <c r="J52" s="50"/>
      <c r="K52" s="118">
        <v>16</v>
      </c>
      <c r="L52" s="45"/>
      <c r="M52" s="145"/>
      <c r="N52" s="145"/>
      <c r="O52" s="145">
        <v>4</v>
      </c>
      <c r="P52" s="145">
        <v>12</v>
      </c>
      <c r="Q52" s="118"/>
      <c r="R52" s="118"/>
      <c r="S52" s="118"/>
      <c r="T52" s="118"/>
      <c r="U52" s="165"/>
      <c r="V52" s="165"/>
      <c r="W52" s="165">
        <v>16</v>
      </c>
      <c r="X52" s="165"/>
      <c r="Y52" s="118"/>
      <c r="Z52" s="118"/>
      <c r="AA52" s="118"/>
      <c r="AB52" s="118"/>
      <c r="AC52" s="10">
        <f t="shared" si="24"/>
        <v>16</v>
      </c>
      <c r="AD52" s="25">
        <f t="shared" si="25"/>
        <v>16</v>
      </c>
      <c r="AE52" s="24">
        <f t="shared" si="26"/>
        <v>0</v>
      </c>
      <c r="AF52" s="24"/>
      <c r="AG52" s="24"/>
      <c r="AH52" s="27">
        <f t="shared" si="28"/>
        <v>16</v>
      </c>
      <c r="AI52" s="27" t="e">
        <f>S52+T52+U52+V52+W52+X52+Y52+Z52+AA52+AB52+#REF!+#REF!+#REF!+#REF!</f>
        <v>#REF!</v>
      </c>
      <c r="AL52" s="11">
        <f t="shared" si="10"/>
        <v>0</v>
      </c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</row>
    <row r="53" spans="1:244" ht="47.25" x14ac:dyDescent="0.25">
      <c r="A53" s="117" t="s">
        <v>55</v>
      </c>
      <c r="B53" s="119" t="s">
        <v>104</v>
      </c>
      <c r="C53" s="138"/>
      <c r="D53" s="139"/>
      <c r="E53" s="139"/>
      <c r="F53" s="139"/>
      <c r="G53" s="139"/>
      <c r="H53" s="140"/>
      <c r="I53" s="89">
        <f>SUM(J53:K53)</f>
        <v>320</v>
      </c>
      <c r="J53" s="66">
        <f t="shared" ref="J53:P53" si="29">SUM(J54:J57)</f>
        <v>4</v>
      </c>
      <c r="K53" s="66">
        <f>SUM(L53:P53)</f>
        <v>316</v>
      </c>
      <c r="L53" s="66">
        <f t="shared" si="29"/>
        <v>26</v>
      </c>
      <c r="M53" s="66">
        <f t="shared" si="29"/>
        <v>86</v>
      </c>
      <c r="N53" s="66">
        <f t="shared" si="29"/>
        <v>180</v>
      </c>
      <c r="O53" s="66">
        <f t="shared" si="29"/>
        <v>6</v>
      </c>
      <c r="P53" s="66">
        <f t="shared" si="29"/>
        <v>18</v>
      </c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0">
        <f t="shared" si="24"/>
        <v>0</v>
      </c>
      <c r="AD53" s="25">
        <f t="shared" si="25"/>
        <v>320</v>
      </c>
      <c r="AE53" s="24" t="str">
        <f t="shared" si="26"/>
        <v>ОШИБКА</v>
      </c>
      <c r="AF53" s="24"/>
      <c r="AG53" s="24"/>
      <c r="AH53" s="27">
        <f t="shared" si="28"/>
        <v>316</v>
      </c>
      <c r="AI53" s="27" t="e">
        <f>S53+T53+U53+V53+W53+X53+Y53+Z53+AA53+AB53+#REF!+#REF!+#REF!+#REF!</f>
        <v>#REF!</v>
      </c>
      <c r="AL53" s="11">
        <f t="shared" si="10"/>
        <v>320</v>
      </c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</row>
    <row r="54" spans="1:244" ht="31.5" customHeight="1" x14ac:dyDescent="0.25">
      <c r="A54" s="145" t="s">
        <v>56</v>
      </c>
      <c r="B54" s="116" t="s">
        <v>104</v>
      </c>
      <c r="C54" s="129"/>
      <c r="D54" s="129"/>
      <c r="E54" s="92"/>
      <c r="F54" s="92" t="s">
        <v>106</v>
      </c>
      <c r="G54" s="129" t="s">
        <v>32</v>
      </c>
      <c r="H54" s="129"/>
      <c r="I54" s="69">
        <f>J54+K54</f>
        <v>124</v>
      </c>
      <c r="J54" s="50">
        <v>4</v>
      </c>
      <c r="K54" s="69">
        <f>SUM(L54:P54)</f>
        <v>120</v>
      </c>
      <c r="L54" s="151">
        <v>26</v>
      </c>
      <c r="M54" s="152">
        <v>86</v>
      </c>
      <c r="N54" s="145"/>
      <c r="O54" s="145">
        <v>2</v>
      </c>
      <c r="P54" s="145">
        <v>6</v>
      </c>
      <c r="Q54" s="118"/>
      <c r="R54" s="118"/>
      <c r="S54" s="118"/>
      <c r="T54" s="118"/>
      <c r="U54" s="14"/>
      <c r="V54" s="165"/>
      <c r="W54" s="165">
        <v>84</v>
      </c>
      <c r="X54" s="165">
        <v>4</v>
      </c>
      <c r="Y54" s="118">
        <v>36</v>
      </c>
      <c r="Z54" s="118"/>
      <c r="AA54" s="118"/>
      <c r="AB54" s="118"/>
      <c r="AC54" s="10">
        <f t="shared" si="24"/>
        <v>124</v>
      </c>
      <c r="AD54" s="25">
        <f t="shared" si="25"/>
        <v>124</v>
      </c>
      <c r="AE54" s="24">
        <f t="shared" si="26"/>
        <v>0</v>
      </c>
      <c r="AF54" s="25" t="e">
        <f>L54+M54+#REF!</f>
        <v>#REF!</v>
      </c>
      <c r="AG54" s="25" t="e">
        <f>J54+K54+#REF!+O54+P54</f>
        <v>#REF!</v>
      </c>
      <c r="AH54" s="27">
        <f t="shared" si="28"/>
        <v>120</v>
      </c>
      <c r="AI54" s="27" t="e">
        <f>S54+T54+U54+V54+W54+X54+Y54+Z54+AA54+AB54+#REF!+#REF!+#REF!+#REF!</f>
        <v>#REF!</v>
      </c>
      <c r="AL54" s="11">
        <f t="shared" si="10"/>
        <v>0</v>
      </c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</row>
    <row r="55" spans="1:244" ht="15.75" x14ac:dyDescent="0.25">
      <c r="A55" s="145" t="s">
        <v>57</v>
      </c>
      <c r="B55" s="113" t="s">
        <v>87</v>
      </c>
      <c r="C55" s="120"/>
      <c r="D55" s="120"/>
      <c r="E55" s="49"/>
      <c r="F55" s="49" t="s">
        <v>34</v>
      </c>
      <c r="G55" s="120" t="s">
        <v>34</v>
      </c>
      <c r="H55" s="120"/>
      <c r="I55" s="69">
        <v>72</v>
      </c>
      <c r="J55" s="50"/>
      <c r="K55" s="69">
        <v>72</v>
      </c>
      <c r="L55" s="45"/>
      <c r="M55" s="44"/>
      <c r="N55" s="44">
        <v>72</v>
      </c>
      <c r="O55" s="44"/>
      <c r="P55" s="44"/>
      <c r="Q55" s="118"/>
      <c r="R55" s="118"/>
      <c r="S55" s="118"/>
      <c r="T55" s="118"/>
      <c r="U55" s="165"/>
      <c r="V55" s="165"/>
      <c r="W55" s="165">
        <v>36</v>
      </c>
      <c r="X55" s="165"/>
      <c r="Y55" s="118">
        <v>36</v>
      </c>
      <c r="Z55" s="118"/>
      <c r="AA55" s="118"/>
      <c r="AB55" s="118"/>
      <c r="AC55" s="10">
        <f t="shared" si="24"/>
        <v>72</v>
      </c>
      <c r="AD55" s="25">
        <f t="shared" si="25"/>
        <v>72</v>
      </c>
      <c r="AE55" s="24">
        <f t="shared" si="26"/>
        <v>0</v>
      </c>
      <c r="AF55" s="24"/>
      <c r="AG55" s="24"/>
      <c r="AH55" s="27">
        <f t="shared" si="28"/>
        <v>72</v>
      </c>
      <c r="AI55" s="27" t="e">
        <f>S55+T55+U55+V55+W55+X55+Y55+Z55+AA55+AB55+#REF!+#REF!+#REF!+#REF!</f>
        <v>#REF!</v>
      </c>
      <c r="AL55" s="11">
        <f t="shared" si="10"/>
        <v>0</v>
      </c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</row>
    <row r="56" spans="1:244" ht="15.75" x14ac:dyDescent="0.25">
      <c r="A56" s="145" t="s">
        <v>58</v>
      </c>
      <c r="B56" s="113" t="s">
        <v>88</v>
      </c>
      <c r="C56" s="120"/>
      <c r="D56" s="120"/>
      <c r="E56" s="49"/>
      <c r="F56" s="49"/>
      <c r="G56" s="120" t="s">
        <v>34</v>
      </c>
      <c r="H56" s="120"/>
      <c r="I56" s="69">
        <v>108</v>
      </c>
      <c r="J56" s="50"/>
      <c r="K56" s="69">
        <v>108</v>
      </c>
      <c r="L56" s="45"/>
      <c r="M56" s="44"/>
      <c r="N56" s="44">
        <v>108</v>
      </c>
      <c r="O56" s="44"/>
      <c r="P56" s="44"/>
      <c r="Q56" s="118"/>
      <c r="R56" s="118"/>
      <c r="S56" s="118"/>
      <c r="T56" s="118"/>
      <c r="U56" s="165"/>
      <c r="V56" s="165"/>
      <c r="W56" s="165"/>
      <c r="X56" s="165"/>
      <c r="Y56" s="118">
        <v>108</v>
      </c>
      <c r="Z56" s="118"/>
      <c r="AA56" s="118"/>
      <c r="AB56" s="118"/>
      <c r="AC56" s="10">
        <f t="shared" si="24"/>
        <v>108</v>
      </c>
      <c r="AD56" s="25">
        <f t="shared" si="25"/>
        <v>108</v>
      </c>
      <c r="AE56" s="24">
        <f t="shared" si="26"/>
        <v>0</v>
      </c>
      <c r="AF56" s="24"/>
      <c r="AG56" s="24"/>
      <c r="AH56" s="27">
        <f t="shared" si="28"/>
        <v>108</v>
      </c>
      <c r="AI56" s="27" t="e">
        <f>S56+T56+U56+V56+W56+X56+Y56+Z56+AA56+AB56+#REF!+#REF!+#REF!+#REF!</f>
        <v>#REF!</v>
      </c>
      <c r="AJ56" s="34"/>
      <c r="AK56" s="34"/>
      <c r="AL56" s="11">
        <f t="shared" si="10"/>
        <v>0</v>
      </c>
      <c r="AM56" s="34"/>
      <c r="AN56" s="34"/>
      <c r="AO56" s="148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</row>
    <row r="57" spans="1:244" ht="15.75" x14ac:dyDescent="0.25">
      <c r="A57" s="145"/>
      <c r="B57" s="113" t="s">
        <v>90</v>
      </c>
      <c r="C57" s="126"/>
      <c r="D57" s="126"/>
      <c r="E57" s="53"/>
      <c r="F57" s="53"/>
      <c r="G57" s="126" t="s">
        <v>109</v>
      </c>
      <c r="H57" s="126"/>
      <c r="I57" s="69">
        <v>16</v>
      </c>
      <c r="J57" s="50"/>
      <c r="K57" s="69">
        <v>16</v>
      </c>
      <c r="L57" s="45"/>
      <c r="M57" s="44"/>
      <c r="N57" s="44"/>
      <c r="O57" s="44">
        <v>4</v>
      </c>
      <c r="P57" s="44">
        <v>12</v>
      </c>
      <c r="Q57" s="118"/>
      <c r="R57" s="118"/>
      <c r="S57" s="118"/>
      <c r="T57" s="118"/>
      <c r="U57" s="165"/>
      <c r="V57" s="165"/>
      <c r="W57" s="165"/>
      <c r="X57" s="165"/>
      <c r="Y57" s="118">
        <v>16</v>
      </c>
      <c r="Z57" s="118"/>
      <c r="AA57" s="118"/>
      <c r="AB57" s="118"/>
      <c r="AC57" s="10">
        <f t="shared" si="24"/>
        <v>16</v>
      </c>
      <c r="AD57" s="25">
        <f t="shared" si="25"/>
        <v>16</v>
      </c>
      <c r="AE57" s="24">
        <f t="shared" si="26"/>
        <v>0</v>
      </c>
      <c r="AF57" s="24"/>
      <c r="AG57" s="24"/>
      <c r="AH57" s="27">
        <f t="shared" si="28"/>
        <v>16</v>
      </c>
      <c r="AI57" s="27" t="e">
        <f>S57+T57+U57+V57+W57+X57+Y57+Z57+AA57+AB57+#REF!+#REF!+#REF!+#REF!</f>
        <v>#REF!</v>
      </c>
      <c r="AJ57" s="34"/>
      <c r="AK57" s="34"/>
      <c r="AL57" s="11">
        <f t="shared" si="10"/>
        <v>0</v>
      </c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</row>
    <row r="58" spans="1:244" ht="47.25" x14ac:dyDescent="0.25">
      <c r="A58" s="117" t="s">
        <v>59</v>
      </c>
      <c r="B58" s="119" t="s">
        <v>105</v>
      </c>
      <c r="C58" s="138"/>
      <c r="D58" s="139"/>
      <c r="E58" s="139"/>
      <c r="F58" s="139"/>
      <c r="G58" s="139"/>
      <c r="H58" s="140"/>
      <c r="I58" s="89">
        <f>SUM(J58:K58)</f>
        <v>322</v>
      </c>
      <c r="J58" s="66">
        <f t="shared" ref="J58:P58" si="30">SUM(J59:J62)</f>
        <v>6</v>
      </c>
      <c r="K58" s="66">
        <f>SUM(L58:P58)</f>
        <v>316</v>
      </c>
      <c r="L58" s="66">
        <f t="shared" si="30"/>
        <v>20</v>
      </c>
      <c r="M58" s="66">
        <f t="shared" si="30"/>
        <v>56</v>
      </c>
      <c r="N58" s="66">
        <f t="shared" si="30"/>
        <v>216</v>
      </c>
      <c r="O58" s="66">
        <f t="shared" si="30"/>
        <v>6</v>
      </c>
      <c r="P58" s="66">
        <f t="shared" si="30"/>
        <v>18</v>
      </c>
      <c r="Q58" s="117"/>
      <c r="R58" s="117"/>
      <c r="S58" s="117"/>
      <c r="T58" s="117"/>
      <c r="U58" s="118"/>
      <c r="V58" s="118"/>
      <c r="W58" s="118"/>
      <c r="X58" s="118"/>
      <c r="Y58" s="117"/>
      <c r="Z58" s="117"/>
      <c r="AA58" s="117"/>
      <c r="AB58" s="117"/>
      <c r="AC58" s="10">
        <f t="shared" si="24"/>
        <v>0</v>
      </c>
      <c r="AD58" s="25">
        <f t="shared" si="25"/>
        <v>322</v>
      </c>
      <c r="AE58" s="24" t="str">
        <f t="shared" si="26"/>
        <v>ОШИБКА</v>
      </c>
      <c r="AF58" s="24"/>
      <c r="AG58" s="24"/>
      <c r="AH58" s="27">
        <f t="shared" si="28"/>
        <v>316</v>
      </c>
      <c r="AI58" s="27" t="e">
        <f>S58+T58+U58+V58+W58+X58+Y58+Z58+AA58+AB58+#REF!+#REF!+#REF!+#REF!</f>
        <v>#REF!</v>
      </c>
      <c r="AJ58" s="34"/>
      <c r="AK58" s="34"/>
      <c r="AL58" s="11">
        <f t="shared" si="10"/>
        <v>322</v>
      </c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</row>
    <row r="59" spans="1:244" ht="47.25" x14ac:dyDescent="0.25">
      <c r="A59" s="145" t="s">
        <v>60</v>
      </c>
      <c r="B59" s="116" t="s">
        <v>105</v>
      </c>
      <c r="C59" s="129"/>
      <c r="D59" s="129"/>
      <c r="E59" s="92"/>
      <c r="F59" s="92"/>
      <c r="G59" s="129" t="s">
        <v>32</v>
      </c>
      <c r="H59" s="129"/>
      <c r="I59" s="69">
        <f>J59+K59</f>
        <v>90</v>
      </c>
      <c r="J59" s="50">
        <v>6</v>
      </c>
      <c r="K59" s="69">
        <f>SUM(L59:P59)</f>
        <v>84</v>
      </c>
      <c r="L59" s="45">
        <v>20</v>
      </c>
      <c r="M59" s="145">
        <v>56</v>
      </c>
      <c r="N59" s="145"/>
      <c r="O59" s="145">
        <v>2</v>
      </c>
      <c r="P59" s="145">
        <v>6</v>
      </c>
      <c r="Q59" s="117"/>
      <c r="R59" s="117"/>
      <c r="S59" s="117"/>
      <c r="T59" s="117"/>
      <c r="U59" s="165"/>
      <c r="V59" s="165"/>
      <c r="W59" s="14">
        <v>48</v>
      </c>
      <c r="X59" s="14"/>
      <c r="Y59" s="121">
        <v>36</v>
      </c>
      <c r="Z59" s="118">
        <v>6</v>
      </c>
      <c r="AA59" s="118"/>
      <c r="AB59" s="118"/>
      <c r="AC59" s="10">
        <f t="shared" si="24"/>
        <v>90</v>
      </c>
      <c r="AD59" s="25">
        <f t="shared" si="25"/>
        <v>90</v>
      </c>
      <c r="AE59" s="24">
        <f t="shared" si="26"/>
        <v>0</v>
      </c>
      <c r="AF59" s="25" t="e">
        <f>L59+M59+#REF!</f>
        <v>#REF!</v>
      </c>
      <c r="AG59" s="25" t="e">
        <f>J59+K59+#REF!+O59+P59</f>
        <v>#REF!</v>
      </c>
      <c r="AH59" s="27">
        <f t="shared" si="28"/>
        <v>84</v>
      </c>
      <c r="AI59" s="27" t="e">
        <f>S59+T59+U59+V59+W59+X59+Y59+Z59+AA59+AB59+#REF!+#REF!+#REF!+#REF!</f>
        <v>#REF!</v>
      </c>
      <c r="AJ59" s="34"/>
      <c r="AK59" s="34"/>
      <c r="AL59" s="11">
        <f t="shared" si="10"/>
        <v>0</v>
      </c>
      <c r="AM59" s="34"/>
      <c r="AN59" s="148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</row>
    <row r="60" spans="1:244" ht="15.75" x14ac:dyDescent="0.25">
      <c r="A60" s="145" t="s">
        <v>61</v>
      </c>
      <c r="B60" s="113" t="s">
        <v>87</v>
      </c>
      <c r="C60" s="120"/>
      <c r="D60" s="120"/>
      <c r="E60" s="49"/>
      <c r="F60" s="49"/>
      <c r="G60" s="120" t="s">
        <v>34</v>
      </c>
      <c r="H60" s="120"/>
      <c r="I60" s="69">
        <f>N60</f>
        <v>108</v>
      </c>
      <c r="J60" s="50"/>
      <c r="K60" s="69">
        <v>108</v>
      </c>
      <c r="L60" s="45"/>
      <c r="M60" s="49"/>
      <c r="N60" s="145">
        <v>108</v>
      </c>
      <c r="O60" s="54"/>
      <c r="P60" s="54"/>
      <c r="Q60" s="118"/>
      <c r="R60" s="118"/>
      <c r="S60" s="118"/>
      <c r="T60" s="118"/>
      <c r="U60" s="165"/>
      <c r="V60" s="165"/>
      <c r="W60" s="165">
        <v>36</v>
      </c>
      <c r="X60" s="165"/>
      <c r="Y60" s="118">
        <v>72</v>
      </c>
      <c r="Z60" s="118"/>
      <c r="AA60" s="118"/>
      <c r="AB60" s="118"/>
      <c r="AC60" s="10">
        <f t="shared" si="24"/>
        <v>108</v>
      </c>
      <c r="AD60" s="25">
        <f t="shared" si="25"/>
        <v>108</v>
      </c>
      <c r="AE60" s="24">
        <f t="shared" si="26"/>
        <v>0</v>
      </c>
      <c r="AF60" s="24"/>
      <c r="AG60" s="24"/>
      <c r="AH60" s="27">
        <f t="shared" si="28"/>
        <v>108</v>
      </c>
      <c r="AI60" s="27" t="e">
        <f>S60+T60+U60+V60+W60+X60+Y60+Z60+AA60+AB60+#REF!+#REF!+#REF!+#REF!</f>
        <v>#REF!</v>
      </c>
      <c r="AJ60" s="34"/>
      <c r="AK60" s="34"/>
      <c r="AL60" s="11">
        <f t="shared" si="10"/>
        <v>0</v>
      </c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</row>
    <row r="61" spans="1:244" ht="15.75" x14ac:dyDescent="0.25">
      <c r="A61" s="145" t="s">
        <v>62</v>
      </c>
      <c r="B61" s="113" t="s">
        <v>88</v>
      </c>
      <c r="C61" s="120"/>
      <c r="D61" s="120"/>
      <c r="E61" s="49"/>
      <c r="F61" s="49"/>
      <c r="G61" s="120" t="s">
        <v>34</v>
      </c>
      <c r="H61" s="120"/>
      <c r="I61" s="69">
        <f>N61</f>
        <v>108</v>
      </c>
      <c r="J61" s="50"/>
      <c r="K61" s="69">
        <v>108</v>
      </c>
      <c r="L61" s="45"/>
      <c r="M61" s="49"/>
      <c r="N61" s="145">
        <v>108</v>
      </c>
      <c r="O61" s="54"/>
      <c r="P61" s="54"/>
      <c r="Q61" s="118"/>
      <c r="R61" s="118"/>
      <c r="S61" s="118"/>
      <c r="T61" s="118"/>
      <c r="U61" s="165"/>
      <c r="V61" s="165"/>
      <c r="W61" s="165"/>
      <c r="X61" s="165"/>
      <c r="Y61" s="118">
        <v>108</v>
      </c>
      <c r="Z61" s="118"/>
      <c r="AA61" s="118"/>
      <c r="AB61" s="118"/>
      <c r="AC61" s="10">
        <f t="shared" si="24"/>
        <v>108</v>
      </c>
      <c r="AD61" s="25">
        <f t="shared" si="25"/>
        <v>108</v>
      </c>
      <c r="AE61" s="24">
        <f t="shared" si="26"/>
        <v>0</v>
      </c>
      <c r="AF61" s="24"/>
      <c r="AG61" s="24"/>
      <c r="AH61" s="27">
        <f t="shared" si="28"/>
        <v>108</v>
      </c>
      <c r="AI61" s="27" t="e">
        <f>S61+T61+U61+V61+W61+X61+Y61+Z61+AA61+AB61+#REF!+#REF!+#REF!+#REF!</f>
        <v>#REF!</v>
      </c>
      <c r="AJ61" s="34"/>
      <c r="AK61" s="34"/>
      <c r="AL61" s="11">
        <f t="shared" si="10"/>
        <v>0</v>
      </c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</row>
    <row r="62" spans="1:244" ht="17.25" customHeight="1" x14ac:dyDescent="0.25">
      <c r="A62" s="145"/>
      <c r="B62" s="113" t="s">
        <v>91</v>
      </c>
      <c r="C62" s="120"/>
      <c r="D62" s="120"/>
      <c r="E62" s="49"/>
      <c r="F62" s="49"/>
      <c r="G62" s="120" t="s">
        <v>109</v>
      </c>
      <c r="H62" s="120"/>
      <c r="I62" s="69">
        <f>O62+P62</f>
        <v>16</v>
      </c>
      <c r="J62" s="50"/>
      <c r="K62" s="69">
        <v>16</v>
      </c>
      <c r="L62" s="45"/>
      <c r="M62" s="49"/>
      <c r="N62" s="145"/>
      <c r="O62" s="145">
        <v>4</v>
      </c>
      <c r="P62" s="145">
        <v>12</v>
      </c>
      <c r="Q62" s="118"/>
      <c r="R62" s="118"/>
      <c r="S62" s="118"/>
      <c r="T62" s="118"/>
      <c r="U62" s="165"/>
      <c r="V62" s="165"/>
      <c r="W62" s="165"/>
      <c r="X62" s="165"/>
      <c r="Y62" s="118">
        <v>16</v>
      </c>
      <c r="Z62" s="118"/>
      <c r="AA62" s="118"/>
      <c r="AB62" s="118"/>
      <c r="AC62" s="10">
        <f t="shared" si="24"/>
        <v>16</v>
      </c>
      <c r="AD62" s="25">
        <f t="shared" si="25"/>
        <v>16</v>
      </c>
      <c r="AE62" s="24">
        <f t="shared" si="26"/>
        <v>0</v>
      </c>
      <c r="AF62" s="24"/>
      <c r="AG62" s="24"/>
      <c r="AH62" s="27">
        <f t="shared" si="28"/>
        <v>16</v>
      </c>
      <c r="AI62" s="27" t="e">
        <f>S62+T62+U62+V62+W62+X62+Y62+Z62+AA62+AB62+#REF!+#REF!+#REF!+#REF!</f>
        <v>#REF!</v>
      </c>
      <c r="AJ62" s="34"/>
      <c r="AK62" s="34"/>
      <c r="AL62" s="11">
        <f t="shared" si="10"/>
        <v>0</v>
      </c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</row>
    <row r="63" spans="1:244" ht="15.75" hidden="1" x14ac:dyDescent="0.25">
      <c r="A63" s="189" t="s">
        <v>63</v>
      </c>
      <c r="B63" s="189"/>
      <c r="C63" s="84"/>
      <c r="D63" s="84"/>
      <c r="E63" s="161"/>
      <c r="F63" s="161"/>
      <c r="G63" s="84"/>
      <c r="H63" s="84"/>
      <c r="I63" s="128">
        <v>1296</v>
      </c>
      <c r="J63" s="53"/>
      <c r="K63" s="104"/>
      <c r="L63" s="53"/>
      <c r="M63" s="42"/>
      <c r="N63" s="42"/>
      <c r="O63" s="42"/>
      <c r="P63" s="42"/>
      <c r="Q63" s="128"/>
      <c r="R63" s="128"/>
      <c r="S63" s="128"/>
      <c r="T63" s="128"/>
      <c r="U63" s="42"/>
      <c r="V63" s="42"/>
      <c r="W63" s="162"/>
      <c r="X63" s="162"/>
      <c r="Y63" s="128"/>
      <c r="Z63" s="128"/>
      <c r="AA63" s="128"/>
      <c r="AB63" s="128"/>
      <c r="AC63" s="10">
        <f t="shared" si="24"/>
        <v>0</v>
      </c>
      <c r="AD63" s="25">
        <f t="shared" si="25"/>
        <v>0</v>
      </c>
      <c r="AE63" s="24">
        <f t="shared" si="26"/>
        <v>0</v>
      </c>
      <c r="AF63" s="24"/>
      <c r="AG63" s="24"/>
      <c r="AH63" s="27">
        <f t="shared" si="28"/>
        <v>1296</v>
      </c>
      <c r="AI63" s="27" t="e">
        <f>S63+T63+U63+V63+W63+X63+Y63+Z63+AA63+AB63+#REF!+#REF!+#REF!+#REF!</f>
        <v>#REF!</v>
      </c>
      <c r="AJ63" s="34"/>
      <c r="AK63" s="34"/>
      <c r="AL63" s="11">
        <f t="shared" si="10"/>
        <v>1296</v>
      </c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</row>
    <row r="64" spans="1:244" ht="31.5" x14ac:dyDescent="0.25">
      <c r="A64" s="117" t="s">
        <v>117</v>
      </c>
      <c r="B64" s="59" t="s">
        <v>118</v>
      </c>
      <c r="C64" s="121"/>
      <c r="D64" s="121"/>
      <c r="E64" s="121"/>
      <c r="F64" s="121"/>
      <c r="G64" s="121"/>
      <c r="H64" s="121"/>
      <c r="I64" s="60">
        <f>SUM(J64:K64)</f>
        <v>864</v>
      </c>
      <c r="J64" s="60">
        <f t="shared" ref="J64:P64" si="31">SUM(J65:J67)</f>
        <v>0</v>
      </c>
      <c r="K64" s="60">
        <f>SUM(L64:P64)</f>
        <v>864</v>
      </c>
      <c r="L64" s="60">
        <f t="shared" si="31"/>
        <v>22</v>
      </c>
      <c r="M64" s="60">
        <f t="shared" si="31"/>
        <v>50</v>
      </c>
      <c r="N64" s="60">
        <f t="shared" si="31"/>
        <v>792</v>
      </c>
      <c r="O64" s="60">
        <f t="shared" si="31"/>
        <v>0</v>
      </c>
      <c r="P64" s="60">
        <f t="shared" si="31"/>
        <v>0</v>
      </c>
      <c r="Q64" s="118"/>
      <c r="R64" s="118"/>
      <c r="S64" s="118"/>
      <c r="T64" s="118"/>
      <c r="U64" s="118"/>
      <c r="V64" s="118"/>
      <c r="W64" s="67"/>
      <c r="X64" s="67"/>
      <c r="Y64" s="118"/>
      <c r="Z64" s="118"/>
      <c r="AA64" s="118"/>
      <c r="AB64" s="118"/>
      <c r="AC64" s="10"/>
      <c r="AD64" s="25"/>
      <c r="AE64" s="24"/>
      <c r="AF64" s="24"/>
      <c r="AG64" s="24"/>
      <c r="AH64" s="27"/>
      <c r="AI64" s="27"/>
      <c r="AJ64" s="34"/>
      <c r="AK64" s="34"/>
      <c r="AL64" s="11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</row>
    <row r="65" spans="1:244" ht="15.75" x14ac:dyDescent="0.25">
      <c r="A65" s="163" t="s">
        <v>85</v>
      </c>
      <c r="B65" s="116" t="s">
        <v>50</v>
      </c>
      <c r="C65" s="120"/>
      <c r="D65" s="120"/>
      <c r="E65" s="49"/>
      <c r="F65" s="49"/>
      <c r="G65" s="120" t="s">
        <v>34</v>
      </c>
      <c r="H65" s="120"/>
      <c r="I65" s="69">
        <f>SUM(L65:P65)</f>
        <v>36</v>
      </c>
      <c r="J65" s="50"/>
      <c r="K65" s="69">
        <f t="shared" ref="K65:K66" si="32">L65+M65</f>
        <v>36</v>
      </c>
      <c r="L65" s="45">
        <v>18</v>
      </c>
      <c r="M65" s="49">
        <v>18</v>
      </c>
      <c r="N65" s="163"/>
      <c r="O65" s="163"/>
      <c r="P65" s="163"/>
      <c r="Q65" s="121"/>
      <c r="R65" s="121"/>
      <c r="S65" s="121"/>
      <c r="T65" s="121"/>
      <c r="U65" s="14"/>
      <c r="V65" s="14"/>
      <c r="W65" s="14"/>
      <c r="X65" s="14"/>
      <c r="Y65" s="121">
        <v>36</v>
      </c>
      <c r="Z65" s="121"/>
      <c r="AA65" s="121"/>
      <c r="AB65" s="121"/>
      <c r="AC65" s="10"/>
      <c r="AD65" s="25"/>
      <c r="AE65" s="24"/>
      <c r="AF65" s="24"/>
      <c r="AG65" s="24"/>
      <c r="AH65" s="27"/>
      <c r="AI65" s="27"/>
      <c r="AJ65" s="34"/>
      <c r="AK65" s="34"/>
      <c r="AL65" s="11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</row>
    <row r="66" spans="1:244" ht="15.75" x14ac:dyDescent="0.25">
      <c r="A66" s="163" t="s">
        <v>86</v>
      </c>
      <c r="B66" s="116" t="s">
        <v>102</v>
      </c>
      <c r="C66" s="126"/>
      <c r="D66" s="126"/>
      <c r="E66" s="53"/>
      <c r="F66" s="53"/>
      <c r="G66" s="126" t="s">
        <v>34</v>
      </c>
      <c r="H66" s="126"/>
      <c r="I66" s="69">
        <f t="shared" ref="I66:I67" si="33">SUM(L66:P66)</f>
        <v>36</v>
      </c>
      <c r="J66" s="50"/>
      <c r="K66" s="69">
        <f t="shared" si="32"/>
        <v>36</v>
      </c>
      <c r="L66" s="45">
        <v>4</v>
      </c>
      <c r="M66" s="49">
        <v>32</v>
      </c>
      <c r="N66" s="163"/>
      <c r="O66" s="163"/>
      <c r="P66" s="163"/>
      <c r="Q66" s="118"/>
      <c r="R66" s="118"/>
      <c r="S66" s="118"/>
      <c r="T66" s="118"/>
      <c r="U66" s="165"/>
      <c r="V66" s="165"/>
      <c r="W66" s="165"/>
      <c r="X66" s="165"/>
      <c r="Y66" s="118">
        <v>36</v>
      </c>
      <c r="Z66" s="118"/>
      <c r="AA66" s="118"/>
      <c r="AB66" s="118"/>
      <c r="AC66" s="10"/>
      <c r="AD66" s="25"/>
      <c r="AE66" s="24"/>
      <c r="AF66" s="24"/>
      <c r="AG66" s="24"/>
      <c r="AH66" s="27"/>
      <c r="AI66" s="27"/>
      <c r="AJ66" s="34"/>
      <c r="AK66" s="34"/>
      <c r="AL66" s="11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  <c r="HX66" s="34"/>
      <c r="HY66" s="34"/>
      <c r="HZ66" s="34"/>
      <c r="IA66" s="34"/>
      <c r="IB66" s="34"/>
      <c r="IC66" s="34"/>
      <c r="ID66" s="34"/>
      <c r="IE66" s="34"/>
      <c r="IF66" s="34"/>
      <c r="IG66" s="34"/>
      <c r="IH66" s="34"/>
      <c r="II66" s="34"/>
      <c r="IJ66" s="34"/>
    </row>
    <row r="67" spans="1:244" ht="78.75" x14ac:dyDescent="0.25">
      <c r="A67" s="160" t="s">
        <v>115</v>
      </c>
      <c r="B67" s="13" t="s">
        <v>141</v>
      </c>
      <c r="C67" s="121"/>
      <c r="D67" s="121"/>
      <c r="E67" s="14"/>
      <c r="F67" s="14"/>
      <c r="G67" s="121"/>
      <c r="H67" s="121" t="s">
        <v>34</v>
      </c>
      <c r="I67" s="69">
        <f t="shared" si="33"/>
        <v>792</v>
      </c>
      <c r="J67" s="49"/>
      <c r="K67" s="67">
        <v>792</v>
      </c>
      <c r="L67" s="49"/>
      <c r="M67" s="160"/>
      <c r="N67" s="164">
        <v>792</v>
      </c>
      <c r="O67" s="160"/>
      <c r="P67" s="160"/>
      <c r="Q67" s="118"/>
      <c r="R67" s="118"/>
      <c r="S67" s="118"/>
      <c r="T67" s="118"/>
      <c r="U67" s="165"/>
      <c r="V67" s="165"/>
      <c r="W67" s="44"/>
      <c r="X67" s="44"/>
      <c r="Y67" s="118"/>
      <c r="Z67" s="118"/>
      <c r="AA67" s="118">
        <v>792</v>
      </c>
      <c r="AB67" s="118"/>
      <c r="AC67" s="10"/>
      <c r="AD67" s="25"/>
      <c r="AE67" s="24"/>
      <c r="AF67" s="24"/>
      <c r="AG67" s="24"/>
      <c r="AH67" s="27"/>
      <c r="AI67" s="27"/>
      <c r="AJ67" s="34"/>
      <c r="AK67" s="34"/>
      <c r="AL67" s="11">
        <f t="shared" si="10"/>
        <v>0</v>
      </c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</row>
    <row r="68" spans="1:244" ht="16.5" x14ac:dyDescent="0.25">
      <c r="A68" s="206" t="s">
        <v>64</v>
      </c>
      <c r="B68" s="208" t="s">
        <v>65</v>
      </c>
      <c r="C68" s="72"/>
      <c r="D68" s="105"/>
      <c r="E68" s="105"/>
      <c r="F68" s="105"/>
      <c r="G68" s="105"/>
      <c r="H68" s="106"/>
      <c r="I68" s="80">
        <v>72</v>
      </c>
      <c r="J68" s="120"/>
      <c r="K68" s="117">
        <v>72</v>
      </c>
      <c r="L68" s="120"/>
      <c r="M68" s="118"/>
      <c r="N68" s="118"/>
      <c r="O68" s="118"/>
      <c r="P68" s="117">
        <v>72</v>
      </c>
      <c r="Q68" s="118"/>
      <c r="R68" s="118"/>
      <c r="S68" s="118"/>
      <c r="T68" s="118"/>
      <c r="U68" s="118"/>
      <c r="V68" s="118"/>
      <c r="W68" s="67"/>
      <c r="X68" s="67"/>
      <c r="Y68" s="118"/>
      <c r="Z68" s="118"/>
      <c r="AA68" s="118">
        <v>72</v>
      </c>
      <c r="AB68" s="118"/>
      <c r="AC68" s="10">
        <f>SUM(Q68:AB68)</f>
        <v>72</v>
      </c>
      <c r="AD68" s="25">
        <f>K68+J68</f>
        <v>72</v>
      </c>
      <c r="AE68" s="24">
        <f t="shared" si="26"/>
        <v>0</v>
      </c>
      <c r="AF68" s="24"/>
      <c r="AG68" s="24"/>
      <c r="AH68" s="27">
        <f>I68-J68</f>
        <v>72</v>
      </c>
      <c r="AI68" s="27" t="e">
        <f>S68+T68+U68+V68+W68+X68+Y68+Z68+AA68+AB68+#REF!+#REF!+#REF!+#REF!</f>
        <v>#REF!</v>
      </c>
      <c r="AJ68" s="34"/>
      <c r="AK68" s="34"/>
      <c r="AL68" s="11">
        <f t="shared" si="10"/>
        <v>0</v>
      </c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  <c r="ID68" s="34"/>
      <c r="IE68" s="34"/>
      <c r="IF68" s="34"/>
      <c r="IG68" s="34"/>
      <c r="IH68" s="34"/>
      <c r="II68" s="34"/>
      <c r="IJ68" s="34"/>
    </row>
    <row r="69" spans="1:244" ht="15.75" hidden="1" customHeight="1" x14ac:dyDescent="0.25">
      <c r="A69" s="117"/>
      <c r="B69" s="119" t="s">
        <v>66</v>
      </c>
      <c r="C69" s="107"/>
      <c r="D69" s="107"/>
      <c r="E69" s="107"/>
      <c r="F69" s="107"/>
      <c r="G69" s="107"/>
      <c r="H69" s="107"/>
      <c r="I69" s="60" t="e">
        <f>I24+#REF!+#REF!+I42+I49+#REF!+I54+#REF!+#REF!+I59+#REF!+#REF!</f>
        <v>#REF!</v>
      </c>
      <c r="J69" s="64"/>
      <c r="K69" s="66" t="e">
        <f>K47+K42+#REF!+#REF!+K24</f>
        <v>#REF!</v>
      </c>
      <c r="L69" s="66" t="e">
        <f>L47+L42+#REF!+#REF!+L24</f>
        <v>#REF!</v>
      </c>
      <c r="M69" s="66" t="e">
        <f>M47+M42+#REF!+#REF!+M24</f>
        <v>#REF!</v>
      </c>
      <c r="N69" s="117"/>
      <c r="O69" s="117"/>
      <c r="P69" s="117"/>
      <c r="Q69" s="60">
        <f>SUM(Q24:Q40)</f>
        <v>482</v>
      </c>
      <c r="R69" s="60"/>
      <c r="S69" s="60">
        <f>SUM(S24:S40)</f>
        <v>684</v>
      </c>
      <c r="T69" s="60"/>
      <c r="U69" s="60">
        <f>SUM(U42:U62)</f>
        <v>168</v>
      </c>
      <c r="V69" s="60"/>
      <c r="W69" s="60">
        <f>SUM(W42:W62)</f>
        <v>364</v>
      </c>
      <c r="X69" s="60"/>
      <c r="Y69" s="60">
        <f>SUM(Y42:Y62)</f>
        <v>472</v>
      </c>
      <c r="Z69" s="60"/>
      <c r="AA69" s="60">
        <f>SUM(AA42:AA62)</f>
        <v>0</v>
      </c>
      <c r="AB69" s="60"/>
      <c r="AC69" s="28"/>
      <c r="AD69" s="25" t="e">
        <f>U69+W69+Y69+AA69+#REF!+#REF!</f>
        <v>#REF!</v>
      </c>
      <c r="AE69" s="24"/>
      <c r="AF69" s="24"/>
      <c r="AG69" s="24"/>
      <c r="AH69" s="24"/>
      <c r="AI69" s="2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  <c r="ID69" s="34"/>
      <c r="IE69" s="34"/>
      <c r="IF69" s="34"/>
      <c r="IG69" s="34"/>
      <c r="IH69" s="34"/>
      <c r="II69" s="34"/>
      <c r="IJ69" s="34"/>
    </row>
    <row r="70" spans="1:244" s="217" customFormat="1" ht="16.5" x14ac:dyDescent="0.25">
      <c r="A70" s="206"/>
      <c r="B70" s="209" t="s">
        <v>67</v>
      </c>
      <c r="C70" s="210"/>
      <c r="D70" s="211"/>
      <c r="E70" s="211"/>
      <c r="F70" s="211"/>
      <c r="G70" s="211"/>
      <c r="H70" s="212"/>
      <c r="I70" s="212">
        <f>I68+I41+I24</f>
        <v>4428</v>
      </c>
      <c r="J70" s="212">
        <f t="shared" ref="J70:P70" si="34">J68+J41+J24</f>
        <v>46</v>
      </c>
      <c r="K70" s="212">
        <f t="shared" si="34"/>
        <v>4382</v>
      </c>
      <c r="L70" s="212">
        <f t="shared" si="34"/>
        <v>1390</v>
      </c>
      <c r="M70" s="212">
        <f t="shared" si="34"/>
        <v>1324</v>
      </c>
      <c r="N70" s="212">
        <f t="shared" si="34"/>
        <v>1440</v>
      </c>
      <c r="O70" s="212">
        <f t="shared" si="34"/>
        <v>54</v>
      </c>
      <c r="P70" s="212">
        <f t="shared" si="34"/>
        <v>174</v>
      </c>
      <c r="Q70" s="213">
        <f t="shared" ref="Q70:AB70" si="35">SUM(Q26:Q68)</f>
        <v>602</v>
      </c>
      <c r="R70" s="213">
        <f t="shared" si="35"/>
        <v>10</v>
      </c>
      <c r="S70" s="213">
        <f t="shared" si="35"/>
        <v>848</v>
      </c>
      <c r="T70" s="213">
        <f t="shared" si="35"/>
        <v>16</v>
      </c>
      <c r="U70" s="213">
        <f t="shared" si="35"/>
        <v>608</v>
      </c>
      <c r="V70" s="213">
        <f t="shared" si="35"/>
        <v>4</v>
      </c>
      <c r="W70" s="213">
        <f t="shared" si="35"/>
        <v>860</v>
      </c>
      <c r="X70" s="213">
        <f t="shared" si="35"/>
        <v>4</v>
      </c>
      <c r="Y70" s="213">
        <f t="shared" si="35"/>
        <v>600</v>
      </c>
      <c r="Z70" s="213">
        <f t="shared" si="35"/>
        <v>12</v>
      </c>
      <c r="AA70" s="213">
        <f t="shared" si="35"/>
        <v>864</v>
      </c>
      <c r="AB70" s="213">
        <f t="shared" si="35"/>
        <v>0</v>
      </c>
      <c r="AC70" s="214"/>
      <c r="AD70" s="215" t="e">
        <f>U70+W70+Y70+AA70+#REF!+#REF!</f>
        <v>#REF!</v>
      </c>
      <c r="AE70" s="216"/>
      <c r="AF70" s="215" t="e">
        <f>AD71-AD70</f>
        <v>#REF!</v>
      </c>
      <c r="AG70" s="216"/>
      <c r="AH70" s="215">
        <f>J70+K70+N70+P71+216</f>
        <v>6084</v>
      </c>
      <c r="AI70" s="216"/>
    </row>
    <row r="71" spans="1:244" ht="16.5" hidden="1" customHeight="1" x14ac:dyDescent="0.25">
      <c r="A71" s="144"/>
      <c r="B71" s="52"/>
      <c r="C71" s="92"/>
      <c r="D71" s="92"/>
      <c r="E71" s="92"/>
      <c r="F71" s="92"/>
      <c r="G71" s="92"/>
      <c r="H71" s="92"/>
      <c r="I71" s="145">
        <v>5940</v>
      </c>
      <c r="J71" s="55"/>
      <c r="K71" s="55" t="s">
        <v>68</v>
      </c>
      <c r="L71" s="55"/>
      <c r="M71" s="145"/>
      <c r="N71" s="145"/>
      <c r="O71" s="145"/>
      <c r="P71" s="14"/>
      <c r="Q71" s="60">
        <f>Q70+R70</f>
        <v>612</v>
      </c>
      <c r="R71" s="60"/>
      <c r="S71" s="60">
        <f>S70+T70</f>
        <v>864</v>
      </c>
      <c r="T71" s="60"/>
      <c r="U71" s="40">
        <f>U70+V70</f>
        <v>612</v>
      </c>
      <c r="V71" s="40"/>
      <c r="W71" s="40">
        <f>W70+X70</f>
        <v>864</v>
      </c>
      <c r="X71" s="40"/>
      <c r="Y71" s="60">
        <f>Y70+Z70</f>
        <v>612</v>
      </c>
      <c r="Z71" s="60"/>
      <c r="AA71" s="60">
        <f>AA70+AB70</f>
        <v>864</v>
      </c>
      <c r="AB71" s="60"/>
      <c r="AC71" s="29" t="e">
        <f>Q71+S71+U71+W71+Y71+AA71+#REF!+#REF!</f>
        <v>#REF!</v>
      </c>
      <c r="AD71" s="30"/>
      <c r="AE71" s="24"/>
      <c r="AF71" s="24"/>
      <c r="AG71" s="24"/>
      <c r="AH71" s="24"/>
      <c r="AI71" s="2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  <c r="GB71" s="34"/>
      <c r="GC71" s="34"/>
      <c r="GD71" s="34"/>
      <c r="GE71" s="34"/>
      <c r="GF71" s="34"/>
      <c r="GG71" s="34"/>
      <c r="GH71" s="34"/>
      <c r="GI71" s="34"/>
      <c r="GJ71" s="34"/>
      <c r="GK71" s="34"/>
      <c r="GL71" s="34"/>
      <c r="GM71" s="34"/>
      <c r="GN71" s="34"/>
      <c r="GO71" s="34"/>
      <c r="GP71" s="34"/>
      <c r="GQ71" s="34"/>
      <c r="GR71" s="34"/>
      <c r="GS71" s="34"/>
      <c r="GT71" s="34"/>
      <c r="GU71" s="34"/>
      <c r="GV71" s="34"/>
      <c r="GW71" s="34"/>
      <c r="GX71" s="34"/>
      <c r="GY71" s="34"/>
      <c r="GZ71" s="34"/>
      <c r="HA71" s="34"/>
      <c r="HB71" s="34"/>
      <c r="HC71" s="34"/>
      <c r="HD71" s="34"/>
      <c r="HE71" s="34"/>
      <c r="HF71" s="34"/>
      <c r="HG71" s="34"/>
      <c r="HH71" s="34"/>
      <c r="HI71" s="34"/>
      <c r="HJ71" s="34"/>
      <c r="HK71" s="34"/>
      <c r="HL71" s="34"/>
      <c r="HM71" s="34"/>
      <c r="HN71" s="34"/>
      <c r="HO71" s="34"/>
      <c r="HP71" s="34"/>
      <c r="HQ71" s="34"/>
      <c r="HR71" s="34"/>
      <c r="HS71" s="34"/>
      <c r="HT71" s="34"/>
      <c r="HU71" s="34"/>
      <c r="HV71" s="34"/>
      <c r="HW71" s="34"/>
      <c r="HX71" s="34"/>
      <c r="HY71" s="34"/>
      <c r="HZ71" s="34"/>
      <c r="IA71" s="34"/>
      <c r="IB71" s="34"/>
      <c r="IC71" s="34"/>
      <c r="ID71" s="34"/>
      <c r="IE71" s="34"/>
      <c r="IF71" s="34"/>
      <c r="IG71" s="34"/>
      <c r="IH71" s="34"/>
      <c r="II71" s="34"/>
      <c r="IJ71" s="34"/>
    </row>
    <row r="72" spans="1:244" ht="16.5" hidden="1" customHeight="1" x14ac:dyDescent="0.25">
      <c r="A72" s="144"/>
      <c r="B72" s="52" t="s">
        <v>69</v>
      </c>
      <c r="C72" s="49"/>
      <c r="D72" s="49"/>
      <c r="E72" s="49"/>
      <c r="F72" s="49"/>
      <c r="G72" s="49"/>
      <c r="H72" s="49"/>
      <c r="I72" s="14"/>
      <c r="J72" s="14">
        <f>J70+K70+N70+O70+P70+216</f>
        <v>6312</v>
      </c>
      <c r="K72" s="14" t="e">
        <f>K70-K69</f>
        <v>#REF!</v>
      </c>
      <c r="L72" s="14"/>
      <c r="M72" s="14"/>
      <c r="N72" s="14"/>
      <c r="O72" s="14"/>
      <c r="P72" s="14"/>
      <c r="Q72" s="121">
        <f>Q74-Q71</f>
        <v>0</v>
      </c>
      <c r="R72" s="121"/>
      <c r="S72" s="121">
        <f>S74-S71</f>
        <v>0</v>
      </c>
      <c r="T72" s="121"/>
      <c r="U72" s="14">
        <f>U74-U71</f>
        <v>0</v>
      </c>
      <c r="V72" s="14"/>
      <c r="W72" s="14">
        <f>W74-W71</f>
        <v>0</v>
      </c>
      <c r="X72" s="14"/>
      <c r="Y72" s="121">
        <f>Y74-Y71</f>
        <v>0</v>
      </c>
      <c r="Z72" s="121"/>
      <c r="AA72" s="121">
        <f>AA74-AA71</f>
        <v>0</v>
      </c>
      <c r="AB72" s="121"/>
      <c r="AC72" s="29"/>
      <c r="AD72" s="24"/>
      <c r="AE72" s="24"/>
      <c r="AF72" s="24"/>
      <c r="AG72" s="24"/>
      <c r="AH72" s="24"/>
      <c r="AI72" s="2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  <c r="GB72" s="34"/>
      <c r="GC72" s="34"/>
      <c r="GD72" s="34"/>
      <c r="GE72" s="34"/>
      <c r="GF72" s="34"/>
      <c r="GG72" s="34"/>
      <c r="GH72" s="34"/>
      <c r="GI72" s="34"/>
      <c r="GJ72" s="34"/>
      <c r="GK72" s="34"/>
      <c r="GL72" s="34"/>
      <c r="GM72" s="34"/>
      <c r="GN72" s="34"/>
      <c r="GO72" s="34"/>
      <c r="GP72" s="34"/>
      <c r="GQ72" s="34"/>
      <c r="GR72" s="34"/>
      <c r="GS72" s="34"/>
      <c r="GT72" s="34"/>
      <c r="GU72" s="34"/>
      <c r="GV72" s="34"/>
      <c r="GW72" s="34"/>
      <c r="GX72" s="34"/>
      <c r="GY72" s="34"/>
      <c r="GZ72" s="34"/>
      <c r="HA72" s="34"/>
      <c r="HB72" s="34"/>
      <c r="HC72" s="34"/>
      <c r="HD72" s="34"/>
      <c r="HE72" s="34"/>
      <c r="HF72" s="34"/>
      <c r="HG72" s="34"/>
      <c r="HH72" s="34"/>
      <c r="HI72" s="34"/>
      <c r="HJ72" s="34"/>
      <c r="HK72" s="34"/>
      <c r="HL72" s="34"/>
      <c r="HM72" s="34"/>
      <c r="HN72" s="34"/>
      <c r="HO72" s="34"/>
      <c r="HP72" s="34"/>
      <c r="HQ72" s="34"/>
      <c r="HR72" s="34"/>
      <c r="HS72" s="34"/>
      <c r="HT72" s="34"/>
      <c r="HU72" s="34"/>
      <c r="HV72" s="34"/>
      <c r="HW72" s="34"/>
      <c r="HX72" s="34"/>
      <c r="HY72" s="34"/>
      <c r="HZ72" s="34"/>
      <c r="IA72" s="34"/>
      <c r="IB72" s="34"/>
      <c r="IC72" s="34"/>
      <c r="ID72" s="34"/>
      <c r="IE72" s="34"/>
      <c r="IF72" s="34"/>
      <c r="IG72" s="34"/>
      <c r="IH72" s="34"/>
      <c r="II72" s="34"/>
      <c r="IJ72" s="34"/>
    </row>
    <row r="73" spans="1:244" ht="35.1" hidden="1" customHeight="1" x14ac:dyDescent="0.25">
      <c r="A73" s="144"/>
      <c r="B73" s="51"/>
      <c r="C73" s="190"/>
      <c r="D73" s="190"/>
      <c r="E73" s="190"/>
      <c r="F73" s="190"/>
      <c r="G73" s="190"/>
      <c r="H73" s="190"/>
      <c r="I73" s="144"/>
      <c r="J73" s="56"/>
      <c r="K73" s="40" t="e">
        <f>L70+M70+#REF!</f>
        <v>#REF!</v>
      </c>
      <c r="L73" s="144"/>
      <c r="M73" s="144"/>
      <c r="N73" s="144"/>
      <c r="O73" s="144"/>
      <c r="P73" s="40"/>
      <c r="Q73" s="71"/>
      <c r="R73" s="71"/>
      <c r="S73" s="71"/>
      <c r="T73" s="71"/>
      <c r="U73" s="57"/>
      <c r="V73" s="57"/>
      <c r="W73" s="57"/>
      <c r="X73" s="57"/>
      <c r="Y73" s="71"/>
      <c r="Z73" s="71"/>
      <c r="AA73" s="71"/>
      <c r="AB73" s="71"/>
      <c r="AC73" s="23"/>
      <c r="AD73" s="24"/>
      <c r="AE73" s="24"/>
      <c r="AF73" s="24"/>
      <c r="AG73" s="24"/>
      <c r="AH73" s="24"/>
      <c r="AI73" s="2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  <c r="HX73" s="34"/>
      <c r="HY73" s="34"/>
      <c r="HZ73" s="34"/>
      <c r="IA73" s="34"/>
      <c r="IB73" s="34"/>
      <c r="IC73" s="34"/>
      <c r="ID73" s="34"/>
      <c r="IE73" s="34"/>
      <c r="IF73" s="34"/>
      <c r="IG73" s="34"/>
      <c r="IH73" s="34"/>
      <c r="II73" s="34"/>
      <c r="IJ73" s="34"/>
    </row>
    <row r="74" spans="1:244" ht="17.100000000000001" hidden="1" customHeight="1" x14ac:dyDescent="0.25">
      <c r="A74" s="47" t="s">
        <v>8</v>
      </c>
      <c r="B74" s="51"/>
      <c r="C74" s="191"/>
      <c r="D74" s="191"/>
      <c r="E74" s="191"/>
      <c r="F74" s="191"/>
      <c r="G74" s="191"/>
      <c r="H74" s="191"/>
      <c r="I74" s="145"/>
      <c r="J74" s="55"/>
      <c r="K74" s="145"/>
      <c r="L74" s="145"/>
      <c r="M74" s="58"/>
      <c r="N74" s="145"/>
      <c r="O74" s="145"/>
      <c r="P74" s="145"/>
      <c r="Q74" s="118">
        <f>36*Q23</f>
        <v>612</v>
      </c>
      <c r="R74" s="118"/>
      <c r="S74" s="118">
        <f>36*S23</f>
        <v>864</v>
      </c>
      <c r="T74" s="118"/>
      <c r="U74" s="14">
        <f>36*U23</f>
        <v>612</v>
      </c>
      <c r="V74" s="14"/>
      <c r="W74" s="14">
        <f>36*W23</f>
        <v>864</v>
      </c>
      <c r="X74" s="14"/>
      <c r="Y74" s="121">
        <f>36*Y23</f>
        <v>612</v>
      </c>
      <c r="Z74" s="121"/>
      <c r="AA74" s="121">
        <f>36*AA23</f>
        <v>864</v>
      </c>
      <c r="AB74" s="121"/>
      <c r="AC74" s="31" t="e">
        <f>Q74+S74+U74+W74+Y74+AA74+#REF!+#REF!</f>
        <v>#REF!</v>
      </c>
      <c r="AD74" s="24"/>
      <c r="AE74" s="24"/>
      <c r="AF74" s="24"/>
      <c r="AG74" s="24"/>
      <c r="AH74" s="24"/>
      <c r="AI74" s="24"/>
    </row>
    <row r="75" spans="1:244" ht="17.25" customHeight="1" x14ac:dyDescent="0.25">
      <c r="A75" s="192" t="s">
        <v>70</v>
      </c>
      <c r="B75" s="192"/>
      <c r="C75" s="192"/>
      <c r="D75" s="192"/>
      <c r="E75" s="192"/>
      <c r="F75" s="192"/>
      <c r="G75" s="192"/>
      <c r="H75" s="192"/>
      <c r="I75" s="192"/>
      <c r="J75" s="195"/>
      <c r="K75" s="200" t="s">
        <v>67</v>
      </c>
      <c r="L75" s="187" t="s">
        <v>71</v>
      </c>
      <c r="M75" s="187"/>
      <c r="N75" s="187"/>
      <c r="O75" s="187"/>
      <c r="P75" s="187"/>
      <c r="Q75" s="121">
        <f t="shared" ref="Q75:AB75" si="36">SUM(Q26:Q68)-Q50-Q51-Q55-Q56-Q60-Q61-Q67-Q68-Q52-Q57-Q62</f>
        <v>602</v>
      </c>
      <c r="R75" s="121">
        <f t="shared" si="36"/>
        <v>10</v>
      </c>
      <c r="S75" s="121">
        <f t="shared" si="36"/>
        <v>776</v>
      </c>
      <c r="T75" s="121">
        <f t="shared" si="36"/>
        <v>16</v>
      </c>
      <c r="U75" s="14">
        <f t="shared" si="36"/>
        <v>536</v>
      </c>
      <c r="V75" s="14">
        <f t="shared" si="36"/>
        <v>4</v>
      </c>
      <c r="W75" s="14">
        <f t="shared" si="36"/>
        <v>664</v>
      </c>
      <c r="X75" s="14">
        <f t="shared" si="36"/>
        <v>4</v>
      </c>
      <c r="Y75" s="121">
        <f t="shared" si="36"/>
        <v>244</v>
      </c>
      <c r="Z75" s="121">
        <f t="shared" si="36"/>
        <v>12</v>
      </c>
      <c r="AA75" s="121">
        <f t="shared" si="36"/>
        <v>0</v>
      </c>
      <c r="AB75" s="121">
        <f t="shared" si="36"/>
        <v>0</v>
      </c>
      <c r="AC75" s="23"/>
      <c r="AD75" s="24"/>
      <c r="AE75" s="24"/>
      <c r="AF75" s="24"/>
      <c r="AG75" s="24"/>
      <c r="AH75" s="24"/>
      <c r="AI75" s="24"/>
    </row>
    <row r="76" spans="1:244" ht="17.25" customHeight="1" x14ac:dyDescent="0.25">
      <c r="A76" s="196" t="s">
        <v>112</v>
      </c>
      <c r="B76" s="193"/>
      <c r="C76" s="193"/>
      <c r="D76" s="193"/>
      <c r="E76" s="193"/>
      <c r="F76" s="193"/>
      <c r="G76" s="193"/>
      <c r="H76" s="193"/>
      <c r="I76" s="193"/>
      <c r="J76" s="197"/>
      <c r="K76" s="201"/>
      <c r="L76" s="187" t="s">
        <v>72</v>
      </c>
      <c r="M76" s="187"/>
      <c r="N76" s="187"/>
      <c r="O76" s="187"/>
      <c r="P76" s="187"/>
      <c r="Q76" s="118">
        <f t="shared" ref="Q76:R76" si="37">Q50+Q55+Q60</f>
        <v>0</v>
      </c>
      <c r="R76" s="118">
        <f t="shared" si="37"/>
        <v>0</v>
      </c>
      <c r="S76" s="118">
        <f>S50+S55+S60</f>
        <v>72</v>
      </c>
      <c r="T76" s="118">
        <v>0</v>
      </c>
      <c r="U76" s="165">
        <f t="shared" ref="U76:AA76" si="38">U50+U55+U60</f>
        <v>72</v>
      </c>
      <c r="V76" s="165">
        <v>0</v>
      </c>
      <c r="W76" s="165">
        <f t="shared" si="38"/>
        <v>72</v>
      </c>
      <c r="X76" s="165">
        <v>0</v>
      </c>
      <c r="Y76" s="118">
        <f t="shared" si="38"/>
        <v>108</v>
      </c>
      <c r="Z76" s="118">
        <v>0</v>
      </c>
      <c r="AA76" s="118">
        <f t="shared" si="38"/>
        <v>0</v>
      </c>
      <c r="AB76" s="118">
        <v>0</v>
      </c>
      <c r="AC76" s="32"/>
      <c r="AD76" s="24"/>
      <c r="AE76" s="24"/>
      <c r="AF76" s="24"/>
      <c r="AG76" s="24"/>
      <c r="AH76" s="24"/>
      <c r="AI76" s="24"/>
    </row>
    <row r="77" spans="1:244" ht="15.75" customHeight="1" x14ac:dyDescent="0.25">
      <c r="A77" s="198" t="s">
        <v>113</v>
      </c>
      <c r="B77" s="194"/>
      <c r="C77" s="194"/>
      <c r="D77" s="194"/>
      <c r="E77" s="194"/>
      <c r="F77" s="194"/>
      <c r="G77" s="194"/>
      <c r="H77" s="194"/>
      <c r="I77" s="194"/>
      <c r="J77" s="199"/>
      <c r="K77" s="201"/>
      <c r="L77" s="204" t="s">
        <v>73</v>
      </c>
      <c r="M77" s="204"/>
      <c r="N77" s="204"/>
      <c r="O77" s="204"/>
      <c r="P77" s="204"/>
      <c r="Q77" s="118">
        <f>Q51+Q56+Q61</f>
        <v>0</v>
      </c>
      <c r="R77" s="118">
        <f t="shared" ref="R77:AB77" si="39">R51+R56+R61</f>
        <v>0</v>
      </c>
      <c r="S77" s="118">
        <f t="shared" si="39"/>
        <v>0</v>
      </c>
      <c r="T77" s="118">
        <f t="shared" si="39"/>
        <v>0</v>
      </c>
      <c r="U77" s="165">
        <f t="shared" si="39"/>
        <v>0</v>
      </c>
      <c r="V77" s="165">
        <f t="shared" si="39"/>
        <v>0</v>
      </c>
      <c r="W77" s="165">
        <f t="shared" si="39"/>
        <v>108</v>
      </c>
      <c r="X77" s="165">
        <f t="shared" si="39"/>
        <v>0</v>
      </c>
      <c r="Y77" s="118">
        <f t="shared" si="39"/>
        <v>216</v>
      </c>
      <c r="Z77" s="118">
        <f t="shared" si="39"/>
        <v>0</v>
      </c>
      <c r="AA77" s="118">
        <v>792</v>
      </c>
      <c r="AB77" s="118">
        <f t="shared" si="39"/>
        <v>0</v>
      </c>
      <c r="AC77" s="23"/>
      <c r="AD77" s="24" t="e">
        <f>AA76+#REF!+#REF!+AA77+#REF!+#REF!</f>
        <v>#REF!</v>
      </c>
      <c r="AE77" s="24"/>
      <c r="AF77" s="24"/>
      <c r="AG77" s="24"/>
      <c r="AH77" s="24"/>
      <c r="AI77" s="24"/>
    </row>
    <row r="78" spans="1:244" ht="15.75" x14ac:dyDescent="0.25">
      <c r="A78" s="93"/>
      <c r="B78" s="94"/>
      <c r="C78" s="94"/>
      <c r="D78" s="94"/>
      <c r="E78" s="94"/>
      <c r="F78" s="94"/>
      <c r="G78" s="94"/>
      <c r="H78" s="94"/>
      <c r="I78" s="94"/>
      <c r="J78" s="94"/>
      <c r="K78" s="201"/>
      <c r="L78" s="204" t="s">
        <v>74</v>
      </c>
      <c r="M78" s="204"/>
      <c r="N78" s="204"/>
      <c r="O78" s="204"/>
      <c r="P78" s="204"/>
      <c r="Q78" s="118">
        <f t="shared" ref="Q78:AB78" si="40">Q68</f>
        <v>0</v>
      </c>
      <c r="R78" s="118">
        <f t="shared" si="40"/>
        <v>0</v>
      </c>
      <c r="S78" s="118">
        <f t="shared" si="40"/>
        <v>0</v>
      </c>
      <c r="T78" s="118">
        <f t="shared" si="40"/>
        <v>0</v>
      </c>
      <c r="U78" s="165">
        <f t="shared" si="40"/>
        <v>0</v>
      </c>
      <c r="V78" s="165">
        <f t="shared" si="40"/>
        <v>0</v>
      </c>
      <c r="W78" s="165">
        <f t="shared" si="40"/>
        <v>0</v>
      </c>
      <c r="X78" s="165">
        <f t="shared" si="40"/>
        <v>0</v>
      </c>
      <c r="Y78" s="118">
        <f t="shared" si="40"/>
        <v>0</v>
      </c>
      <c r="Z78" s="118">
        <f t="shared" si="40"/>
        <v>0</v>
      </c>
      <c r="AA78" s="118">
        <f t="shared" si="40"/>
        <v>72</v>
      </c>
      <c r="AB78" s="118">
        <f t="shared" si="40"/>
        <v>0</v>
      </c>
      <c r="AC78" s="23"/>
      <c r="AD78" s="24"/>
      <c r="AE78" s="24"/>
      <c r="AF78" s="24"/>
      <c r="AG78" s="24"/>
      <c r="AH78" s="24"/>
      <c r="AI78" s="24"/>
    </row>
    <row r="79" spans="1:244" ht="17.25" customHeight="1" x14ac:dyDescent="0.25">
      <c r="A79" s="146"/>
      <c r="B79" s="147"/>
      <c r="C79" s="147"/>
      <c r="D79" s="147"/>
      <c r="E79" s="147"/>
      <c r="F79" s="147"/>
      <c r="G79" s="147"/>
      <c r="H79" s="147"/>
      <c r="I79" s="147"/>
      <c r="J79" s="147"/>
      <c r="K79" s="201"/>
      <c r="L79" s="187" t="s">
        <v>75</v>
      </c>
      <c r="M79" s="187"/>
      <c r="N79" s="187"/>
      <c r="O79" s="187"/>
      <c r="P79" s="187"/>
      <c r="Q79" s="118">
        <v>2</v>
      </c>
      <c r="R79" s="118"/>
      <c r="S79" s="118">
        <v>0</v>
      </c>
      <c r="T79" s="118"/>
      <c r="U79" s="165">
        <v>1</v>
      </c>
      <c r="V79" s="165"/>
      <c r="W79" s="165">
        <v>4</v>
      </c>
      <c r="X79" s="165"/>
      <c r="Y79" s="118">
        <v>5</v>
      </c>
      <c r="Z79" s="118"/>
      <c r="AA79" s="118">
        <v>0</v>
      </c>
      <c r="AB79" s="118"/>
      <c r="AC79" s="23"/>
      <c r="AD79" s="24"/>
      <c r="AE79" s="24"/>
      <c r="AF79" s="24"/>
      <c r="AG79" s="24"/>
      <c r="AH79" s="24"/>
      <c r="AI79" s="24"/>
    </row>
    <row r="80" spans="1:244" ht="17.25" customHeight="1" x14ac:dyDescent="0.25">
      <c r="A80" s="146"/>
      <c r="B80" s="147"/>
      <c r="C80" s="108"/>
      <c r="D80" s="108"/>
      <c r="E80" s="108"/>
      <c r="F80" s="108"/>
      <c r="G80" s="108"/>
      <c r="H80" s="108"/>
      <c r="I80" s="108"/>
      <c r="J80" s="108"/>
      <c r="K80" s="201"/>
      <c r="L80" s="187" t="s">
        <v>95</v>
      </c>
      <c r="M80" s="187"/>
      <c r="N80" s="187"/>
      <c r="O80" s="187"/>
      <c r="P80" s="187"/>
      <c r="Q80" s="118">
        <v>1</v>
      </c>
      <c r="R80" s="118"/>
      <c r="S80" s="118">
        <v>7</v>
      </c>
      <c r="T80" s="118"/>
      <c r="U80" s="165">
        <v>2</v>
      </c>
      <c r="V80" s="165"/>
      <c r="W80" s="165">
        <v>8</v>
      </c>
      <c r="X80" s="165"/>
      <c r="Y80" s="118">
        <v>7</v>
      </c>
      <c r="Z80" s="118"/>
      <c r="AA80" s="118">
        <v>1</v>
      </c>
      <c r="AB80" s="118"/>
      <c r="AC80" s="23"/>
      <c r="AD80" s="24"/>
      <c r="AE80" s="24"/>
      <c r="AF80" s="24"/>
      <c r="AG80" s="24"/>
      <c r="AH80" s="24"/>
      <c r="AI80" s="24"/>
    </row>
    <row r="81" spans="1:244" ht="15.75" customHeight="1" x14ac:dyDescent="0.25">
      <c r="A81" s="136"/>
      <c r="B81" s="137"/>
      <c r="C81" s="137"/>
      <c r="D81" s="137"/>
      <c r="E81" s="137"/>
      <c r="F81" s="137"/>
      <c r="G81" s="137"/>
      <c r="H81" s="137"/>
      <c r="I81" s="137"/>
      <c r="J81" s="137"/>
      <c r="K81" s="202"/>
      <c r="L81" s="187" t="s">
        <v>92</v>
      </c>
      <c r="M81" s="187"/>
      <c r="N81" s="187"/>
      <c r="O81" s="187"/>
      <c r="P81" s="187"/>
      <c r="Q81" s="67">
        <v>0</v>
      </c>
      <c r="R81" s="67"/>
      <c r="S81" s="67">
        <v>4</v>
      </c>
      <c r="T81" s="67"/>
      <c r="U81" s="44">
        <v>0</v>
      </c>
      <c r="V81" s="44"/>
      <c r="W81" s="44">
        <v>2</v>
      </c>
      <c r="X81" s="44"/>
      <c r="Y81" s="67">
        <v>0</v>
      </c>
      <c r="Z81" s="67"/>
      <c r="AA81" s="67">
        <v>0</v>
      </c>
      <c r="AB81" s="67"/>
      <c r="AC81" s="23"/>
      <c r="AD81" s="24"/>
      <c r="AE81" s="24"/>
      <c r="AF81" s="24"/>
      <c r="AG81" s="24"/>
      <c r="AH81" s="24"/>
      <c r="AI81" s="24"/>
    </row>
    <row r="82" spans="1:244" ht="32.25" customHeight="1" x14ac:dyDescent="0.25">
      <c r="A82" s="35"/>
      <c r="B82" s="35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37"/>
      <c r="N82" s="109"/>
      <c r="O82" s="109"/>
      <c r="P82" s="153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23"/>
      <c r="AD82" s="24"/>
      <c r="AE82" s="24"/>
      <c r="AF82" s="24"/>
      <c r="AG82" s="24"/>
      <c r="AH82" s="24"/>
      <c r="AI82" s="24"/>
    </row>
    <row r="83" spans="1:244" s="174" customFormat="1" ht="22.15" customHeight="1" x14ac:dyDescent="0.3">
      <c r="A83" s="169"/>
      <c r="B83" s="188" t="s">
        <v>138</v>
      </c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 t="s">
        <v>76</v>
      </c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70"/>
      <c r="AD83" s="171"/>
      <c r="AE83" s="172"/>
      <c r="AF83" s="172"/>
      <c r="AG83" s="172"/>
      <c r="AH83" s="172"/>
      <c r="AI83" s="172"/>
      <c r="AJ83" s="173"/>
      <c r="AK83" s="173"/>
      <c r="AL83" s="173"/>
      <c r="AM83" s="173"/>
      <c r="AN83" s="173"/>
      <c r="AO83" s="173"/>
      <c r="AP83" s="173"/>
      <c r="AQ83" s="173"/>
      <c r="AR83" s="173"/>
      <c r="AS83" s="173"/>
      <c r="AT83" s="173"/>
      <c r="AU83" s="173"/>
      <c r="AV83" s="173"/>
      <c r="AW83" s="173"/>
      <c r="AX83" s="173"/>
      <c r="AY83" s="173"/>
      <c r="AZ83" s="173"/>
      <c r="BA83" s="173"/>
      <c r="BB83" s="173"/>
      <c r="BC83" s="173"/>
      <c r="BD83" s="173"/>
      <c r="BE83" s="173"/>
      <c r="BF83" s="173"/>
      <c r="BG83" s="173"/>
      <c r="BH83" s="173"/>
      <c r="BI83" s="173"/>
      <c r="BJ83" s="173"/>
      <c r="BK83" s="173"/>
      <c r="BL83" s="173"/>
      <c r="BM83" s="173"/>
      <c r="BN83" s="173"/>
      <c r="BO83" s="173"/>
      <c r="BP83" s="173"/>
      <c r="BQ83" s="173"/>
      <c r="BR83" s="173"/>
      <c r="BS83" s="173"/>
      <c r="BT83" s="173"/>
      <c r="BU83" s="173"/>
      <c r="BV83" s="173"/>
      <c r="BW83" s="173"/>
      <c r="BX83" s="173"/>
      <c r="BY83" s="173"/>
      <c r="BZ83" s="173"/>
      <c r="CA83" s="173"/>
      <c r="CB83" s="173"/>
      <c r="CC83" s="173"/>
      <c r="CD83" s="173"/>
      <c r="CE83" s="173"/>
      <c r="CF83" s="173"/>
      <c r="CG83" s="173"/>
      <c r="CH83" s="173"/>
      <c r="CI83" s="173"/>
      <c r="CJ83" s="173"/>
      <c r="CK83" s="173"/>
      <c r="CL83" s="173"/>
      <c r="CM83" s="173"/>
      <c r="CN83" s="173"/>
      <c r="CO83" s="173"/>
      <c r="CP83" s="173"/>
      <c r="CQ83" s="173"/>
      <c r="CR83" s="173"/>
      <c r="CS83" s="173"/>
      <c r="CT83" s="173"/>
      <c r="CU83" s="173"/>
      <c r="CV83" s="173"/>
      <c r="CW83" s="173"/>
      <c r="CX83" s="173"/>
      <c r="CY83" s="173"/>
      <c r="CZ83" s="173"/>
      <c r="DA83" s="173"/>
      <c r="DB83" s="173"/>
      <c r="DC83" s="173"/>
      <c r="DD83" s="173"/>
      <c r="DE83" s="173"/>
      <c r="DF83" s="173"/>
      <c r="DG83" s="173"/>
      <c r="DH83" s="173"/>
      <c r="DI83" s="173"/>
      <c r="DJ83" s="173"/>
      <c r="DK83" s="173"/>
      <c r="DL83" s="173"/>
      <c r="DM83" s="173"/>
      <c r="DN83" s="173"/>
      <c r="DO83" s="173"/>
      <c r="DP83" s="173"/>
      <c r="DQ83" s="173"/>
      <c r="DR83" s="173"/>
      <c r="DS83" s="173"/>
      <c r="DT83" s="173"/>
      <c r="DU83" s="173"/>
      <c r="DV83" s="173"/>
      <c r="DW83" s="173"/>
      <c r="DX83" s="173"/>
      <c r="DY83" s="173"/>
      <c r="DZ83" s="173"/>
      <c r="EA83" s="173"/>
      <c r="EB83" s="173"/>
      <c r="EC83" s="173"/>
      <c r="ED83" s="173"/>
      <c r="EE83" s="173"/>
      <c r="EF83" s="173"/>
      <c r="EG83" s="173"/>
      <c r="EH83" s="173"/>
      <c r="EI83" s="173"/>
      <c r="EJ83" s="173"/>
      <c r="EK83" s="173"/>
      <c r="EL83" s="173"/>
      <c r="EM83" s="173"/>
      <c r="EN83" s="173"/>
      <c r="EO83" s="173"/>
      <c r="EP83" s="173"/>
      <c r="EQ83" s="173"/>
      <c r="ER83" s="173"/>
      <c r="ES83" s="173"/>
      <c r="ET83" s="173"/>
      <c r="EU83" s="173"/>
      <c r="EV83" s="173"/>
      <c r="EW83" s="173"/>
      <c r="EX83" s="173"/>
      <c r="EY83" s="173"/>
      <c r="EZ83" s="173"/>
      <c r="FA83" s="173"/>
      <c r="FB83" s="173"/>
      <c r="FC83" s="173"/>
      <c r="FD83" s="173"/>
      <c r="FE83" s="173"/>
      <c r="FF83" s="173"/>
      <c r="FG83" s="173"/>
      <c r="FH83" s="173"/>
      <c r="FI83" s="173"/>
      <c r="FJ83" s="173"/>
      <c r="FK83" s="173"/>
      <c r="FL83" s="173"/>
      <c r="FM83" s="173"/>
      <c r="FN83" s="173"/>
      <c r="FO83" s="173"/>
      <c r="FP83" s="173"/>
      <c r="FQ83" s="173"/>
      <c r="FR83" s="173"/>
      <c r="FS83" s="173"/>
      <c r="FT83" s="173"/>
      <c r="FU83" s="173"/>
      <c r="FV83" s="173"/>
      <c r="FW83" s="173"/>
      <c r="FX83" s="173"/>
      <c r="FY83" s="173"/>
      <c r="FZ83" s="173"/>
      <c r="GA83" s="173"/>
      <c r="GB83" s="173"/>
      <c r="GC83" s="173"/>
      <c r="GD83" s="173"/>
      <c r="GE83" s="173"/>
      <c r="GF83" s="173"/>
      <c r="GG83" s="173"/>
      <c r="GH83" s="173"/>
      <c r="GI83" s="173"/>
      <c r="GJ83" s="173"/>
      <c r="GK83" s="173"/>
      <c r="GL83" s="173"/>
      <c r="GM83" s="173"/>
      <c r="GN83" s="173"/>
      <c r="GO83" s="173"/>
      <c r="GP83" s="173"/>
      <c r="GQ83" s="173"/>
      <c r="GR83" s="173"/>
      <c r="GS83" s="173"/>
      <c r="GT83" s="173"/>
      <c r="GU83" s="173"/>
      <c r="GV83" s="173"/>
      <c r="GW83" s="173"/>
      <c r="GX83" s="173"/>
      <c r="GY83" s="173"/>
      <c r="GZ83" s="173"/>
      <c r="HA83" s="173"/>
      <c r="HB83" s="173"/>
      <c r="HC83" s="173"/>
      <c r="HD83" s="173"/>
      <c r="HE83" s="173"/>
      <c r="HF83" s="173"/>
      <c r="HG83" s="173"/>
      <c r="HH83" s="173"/>
      <c r="HI83" s="173"/>
      <c r="HJ83" s="173"/>
      <c r="HK83" s="173"/>
      <c r="HL83" s="173"/>
      <c r="HM83" s="173"/>
      <c r="HN83" s="173"/>
      <c r="HO83" s="173"/>
      <c r="HP83" s="173"/>
      <c r="HQ83" s="173"/>
      <c r="HR83" s="173"/>
      <c r="HS83" s="173"/>
      <c r="HT83" s="173"/>
      <c r="HU83" s="173"/>
      <c r="HV83" s="173"/>
      <c r="HW83" s="173"/>
      <c r="HX83" s="173"/>
      <c r="HY83" s="173"/>
      <c r="HZ83" s="173"/>
      <c r="IA83" s="173"/>
      <c r="IB83" s="173"/>
      <c r="IC83" s="173"/>
      <c r="ID83" s="173"/>
      <c r="IE83" s="173"/>
      <c r="IF83" s="173"/>
      <c r="IG83" s="173"/>
      <c r="IH83" s="173"/>
      <c r="II83" s="173"/>
      <c r="IJ83" s="173"/>
    </row>
    <row r="84" spans="1:244" s="174" customFormat="1" ht="18.75" x14ac:dyDescent="0.3">
      <c r="A84" s="169"/>
      <c r="B84" s="188" t="s">
        <v>136</v>
      </c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75" t="s">
        <v>77</v>
      </c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0"/>
      <c r="AD84" s="172"/>
      <c r="AE84" s="172"/>
      <c r="AF84" s="172"/>
      <c r="AG84" s="172"/>
      <c r="AH84" s="172"/>
      <c r="AI84" s="172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3"/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3"/>
      <c r="BN84" s="173"/>
      <c r="BO84" s="173"/>
      <c r="BP84" s="173"/>
      <c r="BQ84" s="173"/>
      <c r="BR84" s="173"/>
      <c r="BS84" s="173"/>
      <c r="BT84" s="173"/>
      <c r="BU84" s="173"/>
      <c r="BV84" s="173"/>
      <c r="BW84" s="173"/>
      <c r="BX84" s="173"/>
      <c r="BY84" s="173"/>
      <c r="BZ84" s="173"/>
      <c r="CA84" s="173"/>
      <c r="CB84" s="173"/>
      <c r="CC84" s="173"/>
      <c r="CD84" s="173"/>
      <c r="CE84" s="173"/>
      <c r="CF84" s="173"/>
      <c r="CG84" s="173"/>
      <c r="CH84" s="173"/>
      <c r="CI84" s="173"/>
      <c r="CJ84" s="173"/>
      <c r="CK84" s="173"/>
      <c r="CL84" s="173"/>
      <c r="CM84" s="173"/>
      <c r="CN84" s="173"/>
      <c r="CO84" s="173"/>
      <c r="CP84" s="173"/>
      <c r="CQ84" s="173"/>
      <c r="CR84" s="173"/>
      <c r="CS84" s="173"/>
      <c r="CT84" s="173"/>
      <c r="CU84" s="173"/>
      <c r="CV84" s="173"/>
      <c r="CW84" s="173"/>
      <c r="CX84" s="173"/>
      <c r="CY84" s="173"/>
      <c r="CZ84" s="173"/>
      <c r="DA84" s="173"/>
      <c r="DB84" s="173"/>
      <c r="DC84" s="173"/>
      <c r="DD84" s="173"/>
      <c r="DE84" s="173"/>
      <c r="DF84" s="173"/>
      <c r="DG84" s="173"/>
      <c r="DH84" s="173"/>
      <c r="DI84" s="173"/>
      <c r="DJ84" s="173"/>
      <c r="DK84" s="173"/>
      <c r="DL84" s="173"/>
      <c r="DM84" s="173"/>
      <c r="DN84" s="173"/>
      <c r="DO84" s="173"/>
      <c r="DP84" s="173"/>
      <c r="DQ84" s="173"/>
      <c r="DR84" s="173"/>
      <c r="DS84" s="173"/>
      <c r="DT84" s="173"/>
      <c r="DU84" s="173"/>
      <c r="DV84" s="173"/>
      <c r="DW84" s="173"/>
      <c r="DX84" s="173"/>
      <c r="DY84" s="173"/>
      <c r="DZ84" s="173"/>
      <c r="EA84" s="173"/>
      <c r="EB84" s="173"/>
      <c r="EC84" s="173"/>
      <c r="ED84" s="173"/>
      <c r="EE84" s="173"/>
      <c r="EF84" s="173"/>
      <c r="EG84" s="173"/>
      <c r="EH84" s="173"/>
      <c r="EI84" s="173"/>
      <c r="EJ84" s="173"/>
      <c r="EK84" s="173"/>
      <c r="EL84" s="173"/>
      <c r="EM84" s="173"/>
      <c r="EN84" s="173"/>
      <c r="EO84" s="173"/>
      <c r="EP84" s="173"/>
      <c r="EQ84" s="173"/>
      <c r="ER84" s="173"/>
      <c r="ES84" s="173"/>
      <c r="ET84" s="173"/>
      <c r="EU84" s="173"/>
      <c r="EV84" s="173"/>
      <c r="EW84" s="173"/>
      <c r="EX84" s="173"/>
      <c r="EY84" s="173"/>
      <c r="EZ84" s="173"/>
      <c r="FA84" s="173"/>
      <c r="FB84" s="173"/>
      <c r="FC84" s="173"/>
      <c r="FD84" s="173"/>
      <c r="FE84" s="173"/>
      <c r="FF84" s="173"/>
      <c r="FG84" s="173"/>
      <c r="FH84" s="173"/>
      <c r="FI84" s="173"/>
      <c r="FJ84" s="173"/>
      <c r="FK84" s="173"/>
      <c r="FL84" s="173"/>
      <c r="FM84" s="173"/>
      <c r="FN84" s="173"/>
      <c r="FO84" s="173"/>
      <c r="FP84" s="173"/>
      <c r="FQ84" s="173"/>
      <c r="FR84" s="173"/>
      <c r="FS84" s="173"/>
      <c r="FT84" s="173"/>
      <c r="FU84" s="173"/>
      <c r="FV84" s="173"/>
      <c r="FW84" s="173"/>
      <c r="FX84" s="173"/>
      <c r="FY84" s="173"/>
      <c r="FZ84" s="173"/>
      <c r="GA84" s="173"/>
      <c r="GB84" s="173"/>
      <c r="GC84" s="173"/>
      <c r="GD84" s="173"/>
      <c r="GE84" s="173"/>
      <c r="GF84" s="173"/>
      <c r="GG84" s="173"/>
      <c r="GH84" s="173"/>
      <c r="GI84" s="173"/>
      <c r="GJ84" s="173"/>
      <c r="GK84" s="173"/>
      <c r="GL84" s="173"/>
      <c r="GM84" s="173"/>
      <c r="GN84" s="173"/>
      <c r="GO84" s="173"/>
      <c r="GP84" s="173"/>
      <c r="GQ84" s="173"/>
      <c r="GR84" s="173"/>
      <c r="GS84" s="173"/>
      <c r="GT84" s="173"/>
      <c r="GU84" s="173"/>
      <c r="GV84" s="173"/>
      <c r="GW84" s="173"/>
      <c r="GX84" s="173"/>
      <c r="GY84" s="173"/>
      <c r="GZ84" s="173"/>
      <c r="HA84" s="173"/>
      <c r="HB84" s="173"/>
      <c r="HC84" s="173"/>
      <c r="HD84" s="173"/>
      <c r="HE84" s="173"/>
      <c r="HF84" s="173"/>
      <c r="HG84" s="173"/>
      <c r="HH84" s="173"/>
      <c r="HI84" s="173"/>
      <c r="HJ84" s="173"/>
      <c r="HK84" s="173"/>
      <c r="HL84" s="173"/>
      <c r="HM84" s="173"/>
      <c r="HN84" s="173"/>
      <c r="HO84" s="173"/>
      <c r="HP84" s="173"/>
      <c r="HQ84" s="173"/>
      <c r="HR84" s="173"/>
      <c r="HS84" s="173"/>
      <c r="HT84" s="173"/>
      <c r="HU84" s="173"/>
      <c r="HV84" s="173"/>
      <c r="HW84" s="173"/>
      <c r="HX84" s="173"/>
      <c r="HY84" s="173"/>
      <c r="HZ84" s="173"/>
      <c r="IA84" s="173"/>
      <c r="IB84" s="173"/>
      <c r="IC84" s="173"/>
      <c r="ID84" s="173"/>
      <c r="IE84" s="173"/>
      <c r="IF84" s="173"/>
      <c r="IG84" s="173"/>
      <c r="IH84" s="173"/>
      <c r="II84" s="173"/>
      <c r="IJ84" s="173"/>
    </row>
    <row r="85" spans="1:244" s="174" customFormat="1" ht="15.75" customHeight="1" x14ac:dyDescent="0.3">
      <c r="A85" s="177"/>
      <c r="B85" s="188" t="s">
        <v>137</v>
      </c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170"/>
      <c r="AD85" s="172"/>
      <c r="AE85" s="172"/>
      <c r="AF85" s="172"/>
      <c r="AG85" s="172"/>
      <c r="AH85" s="172"/>
      <c r="AI85" s="172"/>
      <c r="AJ85" s="173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3"/>
      <c r="AX85" s="173"/>
      <c r="AY85" s="173"/>
      <c r="AZ85" s="173"/>
      <c r="BA85" s="173"/>
      <c r="BB85" s="173"/>
      <c r="BC85" s="173"/>
      <c r="BD85" s="173"/>
      <c r="BE85" s="173"/>
      <c r="BF85" s="173"/>
      <c r="BG85" s="173"/>
      <c r="BH85" s="173"/>
      <c r="BI85" s="173"/>
      <c r="BJ85" s="173"/>
      <c r="BK85" s="173"/>
      <c r="BL85" s="173"/>
      <c r="BM85" s="173"/>
      <c r="BN85" s="173"/>
      <c r="BO85" s="173"/>
      <c r="BP85" s="173"/>
      <c r="BQ85" s="173"/>
      <c r="BR85" s="173"/>
      <c r="BS85" s="173"/>
      <c r="BT85" s="173"/>
      <c r="BU85" s="173"/>
      <c r="BV85" s="173"/>
      <c r="BW85" s="173"/>
      <c r="BX85" s="173"/>
      <c r="BY85" s="173"/>
      <c r="BZ85" s="173"/>
      <c r="CA85" s="173"/>
      <c r="CB85" s="173"/>
      <c r="CC85" s="173"/>
      <c r="CD85" s="173"/>
      <c r="CE85" s="173"/>
      <c r="CF85" s="173"/>
      <c r="CG85" s="173"/>
      <c r="CH85" s="173"/>
      <c r="CI85" s="173"/>
      <c r="CJ85" s="173"/>
      <c r="CK85" s="173"/>
      <c r="CL85" s="173"/>
      <c r="CM85" s="173"/>
      <c r="CN85" s="173"/>
      <c r="CO85" s="173"/>
      <c r="CP85" s="173"/>
      <c r="CQ85" s="173"/>
      <c r="CR85" s="173"/>
      <c r="CS85" s="173"/>
      <c r="CT85" s="173"/>
      <c r="CU85" s="173"/>
      <c r="CV85" s="173"/>
      <c r="CW85" s="173"/>
      <c r="CX85" s="173"/>
      <c r="CY85" s="173"/>
      <c r="CZ85" s="173"/>
      <c r="DA85" s="173"/>
      <c r="DB85" s="173"/>
      <c r="DC85" s="173"/>
      <c r="DD85" s="173"/>
      <c r="DE85" s="173"/>
      <c r="DF85" s="173"/>
      <c r="DG85" s="173"/>
      <c r="DH85" s="173"/>
      <c r="DI85" s="173"/>
      <c r="DJ85" s="173"/>
      <c r="DK85" s="173"/>
      <c r="DL85" s="173"/>
      <c r="DM85" s="173"/>
      <c r="DN85" s="173"/>
      <c r="DO85" s="173"/>
      <c r="DP85" s="173"/>
      <c r="DQ85" s="173"/>
      <c r="DR85" s="173"/>
      <c r="DS85" s="173"/>
      <c r="DT85" s="173"/>
      <c r="DU85" s="173"/>
      <c r="DV85" s="173"/>
      <c r="DW85" s="173"/>
      <c r="DX85" s="173"/>
      <c r="DY85" s="173"/>
      <c r="DZ85" s="173"/>
      <c r="EA85" s="173"/>
      <c r="EB85" s="173"/>
      <c r="EC85" s="173"/>
      <c r="ED85" s="173"/>
      <c r="EE85" s="173"/>
      <c r="EF85" s="173"/>
      <c r="EG85" s="173"/>
      <c r="EH85" s="173"/>
      <c r="EI85" s="173"/>
      <c r="EJ85" s="173"/>
      <c r="EK85" s="173"/>
      <c r="EL85" s="173"/>
      <c r="EM85" s="173"/>
      <c r="EN85" s="173"/>
      <c r="EO85" s="173"/>
      <c r="EP85" s="173"/>
      <c r="EQ85" s="173"/>
      <c r="ER85" s="173"/>
      <c r="ES85" s="173"/>
      <c r="ET85" s="173"/>
      <c r="EU85" s="173"/>
      <c r="EV85" s="173"/>
      <c r="EW85" s="173"/>
      <c r="EX85" s="173"/>
      <c r="EY85" s="173"/>
      <c r="EZ85" s="173"/>
      <c r="FA85" s="173"/>
      <c r="FB85" s="173"/>
      <c r="FC85" s="173"/>
      <c r="FD85" s="173"/>
      <c r="FE85" s="173"/>
      <c r="FF85" s="173"/>
      <c r="FG85" s="173"/>
      <c r="FH85" s="173"/>
      <c r="FI85" s="173"/>
      <c r="FJ85" s="173"/>
      <c r="FK85" s="173"/>
      <c r="FL85" s="173"/>
      <c r="FM85" s="173"/>
      <c r="FN85" s="173"/>
      <c r="FO85" s="173"/>
      <c r="FP85" s="173"/>
      <c r="FQ85" s="173"/>
      <c r="FR85" s="173"/>
      <c r="FS85" s="173"/>
      <c r="FT85" s="173"/>
      <c r="FU85" s="173"/>
      <c r="FV85" s="173"/>
      <c r="FW85" s="173"/>
      <c r="FX85" s="173"/>
      <c r="FY85" s="173"/>
      <c r="FZ85" s="173"/>
      <c r="GA85" s="173"/>
      <c r="GB85" s="173"/>
      <c r="GC85" s="173"/>
      <c r="GD85" s="173"/>
      <c r="GE85" s="173"/>
      <c r="GF85" s="173"/>
      <c r="GG85" s="173"/>
      <c r="GH85" s="173"/>
      <c r="GI85" s="173"/>
      <c r="GJ85" s="173"/>
      <c r="GK85" s="173"/>
      <c r="GL85" s="173"/>
      <c r="GM85" s="173"/>
      <c r="GN85" s="173"/>
      <c r="GO85" s="173"/>
      <c r="GP85" s="173"/>
      <c r="GQ85" s="173"/>
      <c r="GR85" s="173"/>
      <c r="GS85" s="173"/>
      <c r="GT85" s="173"/>
      <c r="GU85" s="173"/>
      <c r="GV85" s="173"/>
      <c r="GW85" s="173"/>
      <c r="GX85" s="173"/>
      <c r="GY85" s="173"/>
      <c r="GZ85" s="173"/>
      <c r="HA85" s="173"/>
      <c r="HB85" s="173"/>
      <c r="HC85" s="173"/>
      <c r="HD85" s="173"/>
      <c r="HE85" s="173"/>
      <c r="HF85" s="173"/>
      <c r="HG85" s="173"/>
      <c r="HH85" s="173"/>
      <c r="HI85" s="173"/>
      <c r="HJ85" s="173"/>
      <c r="HK85" s="173"/>
      <c r="HL85" s="173"/>
      <c r="HM85" s="173"/>
      <c r="HN85" s="173"/>
      <c r="HO85" s="173"/>
      <c r="HP85" s="173"/>
      <c r="HQ85" s="173"/>
      <c r="HR85" s="173"/>
      <c r="HS85" s="173"/>
      <c r="HT85" s="173"/>
      <c r="HU85" s="173"/>
      <c r="HV85" s="173"/>
      <c r="HW85" s="173"/>
      <c r="HX85" s="173"/>
      <c r="HY85" s="173"/>
      <c r="HZ85" s="173"/>
      <c r="IA85" s="173"/>
      <c r="IB85" s="173"/>
      <c r="IC85" s="173"/>
      <c r="ID85" s="173"/>
      <c r="IE85" s="173"/>
      <c r="IF85" s="173"/>
      <c r="IG85" s="173"/>
      <c r="IH85" s="173"/>
      <c r="II85" s="173"/>
      <c r="IJ85" s="173"/>
    </row>
    <row r="86" spans="1:244" s="33" customFormat="1" ht="15.75" customHeight="1" x14ac:dyDescent="0.25">
      <c r="A86" s="6"/>
      <c r="B86" s="203"/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7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27"/>
      <c r="AB86" s="8"/>
      <c r="AC86" s="23"/>
      <c r="AD86" s="24"/>
      <c r="AE86" s="24"/>
      <c r="AF86" s="24"/>
      <c r="AG86" s="24"/>
      <c r="AH86" s="24"/>
      <c r="AI86" s="24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</row>
    <row r="87" spans="1:244" s="33" customFormat="1" ht="15.75" x14ac:dyDescent="0.25">
      <c r="A87" s="6"/>
      <c r="B87" s="7"/>
      <c r="C87" s="99"/>
      <c r="D87" s="99"/>
      <c r="E87" s="99"/>
      <c r="F87" s="99"/>
      <c r="G87" s="99"/>
      <c r="H87" s="99"/>
      <c r="I87" s="8"/>
      <c r="J87" s="27"/>
      <c r="K87" s="27"/>
      <c r="L87" s="27"/>
      <c r="M87" s="8"/>
      <c r="N87" s="27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36"/>
      <c r="AC87" s="23"/>
      <c r="AD87" s="24"/>
      <c r="AE87" s="24"/>
      <c r="AF87" s="24"/>
      <c r="AG87" s="24"/>
      <c r="AH87" s="24"/>
      <c r="AI87" s="24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</row>
    <row r="88" spans="1:244" x14ac:dyDescent="0.2">
      <c r="B88" s="2" t="s">
        <v>96</v>
      </c>
      <c r="C88" s="131">
        <f t="shared" ref="C88:H88" si="41">COUNTIF(C26:C67,"ДЗ")</f>
        <v>1</v>
      </c>
      <c r="D88" s="131">
        <f t="shared" si="41"/>
        <v>7</v>
      </c>
      <c r="E88" s="132">
        <f t="shared" si="41"/>
        <v>2</v>
      </c>
      <c r="F88" s="132">
        <f t="shared" si="41"/>
        <v>8</v>
      </c>
      <c r="G88" s="130">
        <f t="shared" si="41"/>
        <v>7</v>
      </c>
      <c r="H88" s="130">
        <f t="shared" si="41"/>
        <v>1</v>
      </c>
      <c r="I88" s="112">
        <f>J70+K70+N70+O70+P70</f>
        <v>6096</v>
      </c>
      <c r="J88" s="39"/>
      <c r="K88" s="112">
        <f>L70+M70</f>
        <v>2714</v>
      </c>
      <c r="Q88" s="3">
        <f t="shared" ref="Q88:AK88" si="42">Q23*36</f>
        <v>612</v>
      </c>
      <c r="R88" s="3">
        <f t="shared" si="42"/>
        <v>0</v>
      </c>
      <c r="S88" s="3">
        <f t="shared" si="42"/>
        <v>864</v>
      </c>
      <c r="T88" s="3">
        <f t="shared" si="42"/>
        <v>0</v>
      </c>
      <c r="U88" s="3">
        <f t="shared" si="42"/>
        <v>612</v>
      </c>
      <c r="V88" s="3">
        <f t="shared" si="42"/>
        <v>0</v>
      </c>
      <c r="W88" s="3">
        <f t="shared" si="42"/>
        <v>864</v>
      </c>
      <c r="X88" s="3">
        <f t="shared" si="42"/>
        <v>0</v>
      </c>
      <c r="Y88" s="3">
        <f t="shared" si="42"/>
        <v>612</v>
      </c>
      <c r="Z88" s="3">
        <f t="shared" si="42"/>
        <v>0</v>
      </c>
      <c r="AA88" s="3">
        <f t="shared" si="42"/>
        <v>864</v>
      </c>
      <c r="AB88" s="3">
        <f t="shared" si="42"/>
        <v>0</v>
      </c>
      <c r="AC88" s="1" t="e">
        <f t="shared" si="42"/>
        <v>#REF!</v>
      </c>
      <c r="AD88" s="1" t="e">
        <f t="shared" si="42"/>
        <v>#REF!</v>
      </c>
      <c r="AE88" s="1">
        <f t="shared" si="42"/>
        <v>0</v>
      </c>
      <c r="AF88" s="1">
        <f t="shared" si="42"/>
        <v>0</v>
      </c>
      <c r="AG88" s="1">
        <f t="shared" si="42"/>
        <v>0</v>
      </c>
      <c r="AH88" s="1">
        <f t="shared" si="42"/>
        <v>0</v>
      </c>
      <c r="AI88" s="1">
        <f t="shared" si="42"/>
        <v>0</v>
      </c>
      <c r="AJ88" s="1">
        <f t="shared" si="42"/>
        <v>0</v>
      </c>
      <c r="AK88" s="1">
        <f t="shared" si="42"/>
        <v>0</v>
      </c>
    </row>
    <row r="89" spans="1:244" x14ac:dyDescent="0.2">
      <c r="B89" s="2" t="s">
        <v>97</v>
      </c>
      <c r="C89" s="131">
        <f t="shared" ref="C89:H89" si="43">COUNTIF(C26:C67,"З")</f>
        <v>0</v>
      </c>
      <c r="D89" s="131">
        <f t="shared" si="43"/>
        <v>4</v>
      </c>
      <c r="E89" s="132">
        <f t="shared" si="43"/>
        <v>0</v>
      </c>
      <c r="F89" s="132">
        <f t="shared" si="43"/>
        <v>2</v>
      </c>
      <c r="G89" s="130">
        <f t="shared" si="43"/>
        <v>0</v>
      </c>
      <c r="H89" s="130">
        <f t="shared" si="43"/>
        <v>0</v>
      </c>
      <c r="Q89" s="110">
        <f>Q70+R70</f>
        <v>612</v>
      </c>
      <c r="S89" s="110">
        <f>S70+T70</f>
        <v>864</v>
      </c>
      <c r="U89" s="110">
        <f>U70+V70</f>
        <v>612</v>
      </c>
      <c r="W89" s="110">
        <f>W70+X70</f>
        <v>864</v>
      </c>
      <c r="Y89" s="110">
        <f>Y70+Z70</f>
        <v>612</v>
      </c>
      <c r="AA89" s="110">
        <f>AA70+AB70</f>
        <v>864</v>
      </c>
      <c r="AB89" s="111"/>
    </row>
    <row r="90" spans="1:244" x14ac:dyDescent="0.2">
      <c r="B90" s="2" t="s">
        <v>98</v>
      </c>
      <c r="C90" s="131">
        <f t="shared" ref="C90:H90" si="44">COUNTIF(C26:C67,"Э")+COUNTIF(C26:C67,"Эк")</f>
        <v>2</v>
      </c>
      <c r="D90" s="131">
        <f t="shared" si="44"/>
        <v>0</v>
      </c>
      <c r="E90" s="132">
        <f t="shared" si="44"/>
        <v>1</v>
      </c>
      <c r="F90" s="132">
        <f t="shared" si="44"/>
        <v>4</v>
      </c>
      <c r="G90" s="130">
        <f t="shared" si="44"/>
        <v>5</v>
      </c>
      <c r="H90" s="130">
        <f t="shared" si="44"/>
        <v>0</v>
      </c>
      <c r="P90" s="39" t="s">
        <v>69</v>
      </c>
      <c r="Q90" s="112">
        <f>Q88-Q89</f>
        <v>0</v>
      </c>
      <c r="R90" s="112">
        <f t="shared" ref="R90:AK90" si="45">R88-R89</f>
        <v>0</v>
      </c>
      <c r="S90" s="112">
        <f t="shared" si="45"/>
        <v>0</v>
      </c>
      <c r="T90" s="112">
        <f t="shared" si="45"/>
        <v>0</v>
      </c>
      <c r="U90" s="112">
        <f t="shared" si="45"/>
        <v>0</v>
      </c>
      <c r="V90" s="112">
        <f t="shared" si="45"/>
        <v>0</v>
      </c>
      <c r="W90" s="112">
        <f t="shared" si="45"/>
        <v>0</v>
      </c>
      <c r="X90" s="112">
        <f t="shared" si="45"/>
        <v>0</v>
      </c>
      <c r="Y90" s="112">
        <f t="shared" si="45"/>
        <v>0</v>
      </c>
      <c r="Z90" s="112">
        <f t="shared" si="45"/>
        <v>0</v>
      </c>
      <c r="AA90" s="112">
        <f t="shared" si="45"/>
        <v>0</v>
      </c>
      <c r="AB90" s="112">
        <f t="shared" si="45"/>
        <v>0</v>
      </c>
      <c r="AC90" s="38" t="e">
        <f t="shared" si="45"/>
        <v>#REF!</v>
      </c>
      <c r="AD90" s="38" t="e">
        <f t="shared" si="45"/>
        <v>#REF!</v>
      </c>
      <c r="AE90" s="38">
        <f t="shared" si="45"/>
        <v>0</v>
      </c>
      <c r="AF90" s="38">
        <f t="shared" si="45"/>
        <v>0</v>
      </c>
      <c r="AG90" s="38">
        <f t="shared" si="45"/>
        <v>0</v>
      </c>
      <c r="AH90" s="38">
        <f t="shared" si="45"/>
        <v>0</v>
      </c>
      <c r="AI90" s="38">
        <f t="shared" si="45"/>
        <v>0</v>
      </c>
      <c r="AJ90" s="38">
        <f t="shared" si="45"/>
        <v>0</v>
      </c>
      <c r="AK90" s="38">
        <f t="shared" si="45"/>
        <v>0</v>
      </c>
      <c r="AL90" s="11"/>
    </row>
    <row r="91" spans="1:244" x14ac:dyDescent="0.2">
      <c r="A91" s="34"/>
      <c r="B91" s="34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111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  <c r="FP91" s="34"/>
      <c r="FQ91" s="34"/>
      <c r="FR91" s="34"/>
      <c r="FS91" s="34"/>
      <c r="FT91" s="34"/>
      <c r="FU91" s="34"/>
      <c r="FV91" s="34"/>
      <c r="FW91" s="34"/>
      <c r="FX91" s="34"/>
      <c r="FY91" s="34"/>
      <c r="FZ91" s="34"/>
      <c r="GA91" s="34"/>
      <c r="GB91" s="34"/>
      <c r="GC91" s="34"/>
      <c r="GD91" s="34"/>
      <c r="GE91" s="34"/>
      <c r="GF91" s="34"/>
      <c r="GG91" s="34"/>
      <c r="GH91" s="34"/>
      <c r="GI91" s="34"/>
      <c r="GJ91" s="34"/>
      <c r="GK91" s="34"/>
      <c r="GL91" s="34"/>
      <c r="GM91" s="34"/>
      <c r="GN91" s="34"/>
      <c r="GO91" s="34"/>
      <c r="GP91" s="34"/>
      <c r="GQ91" s="34"/>
      <c r="GR91" s="34"/>
      <c r="GS91" s="34"/>
      <c r="GT91" s="34"/>
      <c r="GU91" s="34"/>
      <c r="GV91" s="34"/>
      <c r="GW91" s="34"/>
      <c r="GX91" s="34"/>
      <c r="GY91" s="34"/>
      <c r="GZ91" s="34"/>
      <c r="HA91" s="34"/>
      <c r="HB91" s="34"/>
      <c r="HC91" s="34"/>
      <c r="HD91" s="34"/>
      <c r="HE91" s="34"/>
      <c r="HF91" s="34"/>
      <c r="HG91" s="34"/>
      <c r="HH91" s="34"/>
      <c r="HI91" s="34"/>
      <c r="HJ91" s="34"/>
      <c r="HK91" s="34"/>
      <c r="HL91" s="34"/>
      <c r="HM91" s="34"/>
      <c r="HN91" s="34"/>
      <c r="HO91" s="34"/>
      <c r="HP91" s="34"/>
      <c r="HQ91" s="34"/>
      <c r="HR91" s="34"/>
      <c r="HS91" s="34"/>
      <c r="HT91" s="34"/>
      <c r="HU91" s="34"/>
      <c r="HV91" s="34"/>
      <c r="HW91" s="34"/>
      <c r="HX91" s="34"/>
      <c r="HY91" s="34"/>
      <c r="HZ91" s="34"/>
      <c r="IA91" s="34"/>
      <c r="IB91" s="34"/>
      <c r="IC91" s="34"/>
      <c r="ID91" s="34"/>
      <c r="IE91" s="34"/>
      <c r="IF91" s="34"/>
      <c r="IG91" s="34"/>
      <c r="IH91" s="34"/>
      <c r="II91" s="34"/>
      <c r="IJ91" s="34"/>
    </row>
    <row r="92" spans="1:244" ht="12.75" x14ac:dyDescent="0.2">
      <c r="A92" s="34"/>
      <c r="B92" s="34"/>
      <c r="C92" s="98"/>
      <c r="D92" s="98"/>
      <c r="E92" s="98"/>
      <c r="F92" s="98"/>
      <c r="G92" s="98"/>
      <c r="H92" s="98"/>
      <c r="I92" s="141">
        <f>I42+I47+I68</f>
        <v>1394</v>
      </c>
      <c r="J92" s="98"/>
      <c r="K92" s="98"/>
      <c r="L92" s="98"/>
      <c r="M92" s="98"/>
      <c r="N92" s="98"/>
      <c r="O92" s="98"/>
      <c r="P92" s="98" t="s">
        <v>110</v>
      </c>
      <c r="Q92" s="141">
        <f t="shared" ref="Q92:AB92" si="46">SUM(Q75:Q78)</f>
        <v>602</v>
      </c>
      <c r="R92" s="141">
        <f t="shared" si="46"/>
        <v>10</v>
      </c>
      <c r="S92" s="141">
        <f t="shared" si="46"/>
        <v>848</v>
      </c>
      <c r="T92" s="141">
        <f t="shared" si="46"/>
        <v>16</v>
      </c>
      <c r="U92" s="141">
        <f t="shared" si="46"/>
        <v>608</v>
      </c>
      <c r="V92" s="141">
        <f t="shared" si="46"/>
        <v>4</v>
      </c>
      <c r="W92" s="141">
        <f t="shared" si="46"/>
        <v>844</v>
      </c>
      <c r="X92" s="141">
        <f t="shared" si="46"/>
        <v>4</v>
      </c>
      <c r="Y92" s="141">
        <f t="shared" si="46"/>
        <v>568</v>
      </c>
      <c r="Z92" s="141">
        <f t="shared" si="46"/>
        <v>12</v>
      </c>
      <c r="AA92" s="141">
        <f t="shared" si="46"/>
        <v>864</v>
      </c>
      <c r="AB92" s="141">
        <f t="shared" si="46"/>
        <v>0</v>
      </c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  <c r="GB92" s="34"/>
      <c r="GC92" s="34"/>
      <c r="GD92" s="34"/>
      <c r="GE92" s="34"/>
      <c r="GF92" s="34"/>
      <c r="GG92" s="34"/>
      <c r="GH92" s="34"/>
      <c r="GI92" s="34"/>
      <c r="GJ92" s="34"/>
      <c r="GK92" s="34"/>
      <c r="GL92" s="34"/>
      <c r="GM92" s="34"/>
      <c r="GN92" s="34"/>
      <c r="GO92" s="34"/>
      <c r="GP92" s="34"/>
      <c r="GQ92" s="34"/>
      <c r="GR92" s="34"/>
      <c r="GS92" s="34"/>
      <c r="GT92" s="34"/>
      <c r="GU92" s="34"/>
      <c r="GV92" s="34"/>
      <c r="GW92" s="34"/>
      <c r="GX92" s="34"/>
      <c r="GY92" s="34"/>
      <c r="GZ92" s="34"/>
      <c r="HA92" s="34"/>
      <c r="HB92" s="34"/>
      <c r="HC92" s="34"/>
      <c r="HD92" s="34"/>
      <c r="HE92" s="34"/>
      <c r="HF92" s="34"/>
      <c r="HG92" s="34"/>
      <c r="HH92" s="34"/>
      <c r="HI92" s="34"/>
      <c r="HJ92" s="34"/>
      <c r="HK92" s="34"/>
      <c r="HL92" s="34"/>
      <c r="HM92" s="34"/>
      <c r="HN92" s="34"/>
      <c r="HO92" s="34"/>
      <c r="HP92" s="34"/>
      <c r="HQ92" s="34"/>
      <c r="HR92" s="34"/>
      <c r="HS92" s="34"/>
      <c r="HT92" s="34"/>
      <c r="HU92" s="34"/>
      <c r="HV92" s="34"/>
      <c r="HW92" s="34"/>
      <c r="HX92" s="34"/>
      <c r="HY92" s="34"/>
      <c r="HZ92" s="34"/>
      <c r="IA92" s="34"/>
      <c r="IB92" s="34"/>
      <c r="IC92" s="34"/>
      <c r="ID92" s="34"/>
      <c r="IE92" s="34"/>
      <c r="IF92" s="34"/>
      <c r="IG92" s="34"/>
      <c r="IH92" s="34"/>
      <c r="II92" s="34"/>
      <c r="IJ92" s="34"/>
    </row>
    <row r="93" spans="1:244" ht="12.75" x14ac:dyDescent="0.2">
      <c r="A93" s="34"/>
      <c r="B93" s="34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142" t="s">
        <v>69</v>
      </c>
      <c r="Q93" s="143">
        <f t="shared" ref="Q93:AB93" si="47">Q70-Q92</f>
        <v>0</v>
      </c>
      <c r="R93" s="143">
        <f t="shared" si="47"/>
        <v>0</v>
      </c>
      <c r="S93" s="143">
        <f t="shared" si="47"/>
        <v>0</v>
      </c>
      <c r="T93" s="143">
        <f t="shared" si="47"/>
        <v>0</v>
      </c>
      <c r="U93" s="143">
        <f t="shared" si="47"/>
        <v>0</v>
      </c>
      <c r="V93" s="143">
        <f t="shared" si="47"/>
        <v>0</v>
      </c>
      <c r="W93" s="143">
        <f t="shared" si="47"/>
        <v>16</v>
      </c>
      <c r="X93" s="143">
        <f t="shared" si="47"/>
        <v>0</v>
      </c>
      <c r="Y93" s="143">
        <f t="shared" si="47"/>
        <v>32</v>
      </c>
      <c r="Z93" s="143">
        <f t="shared" si="47"/>
        <v>0</v>
      </c>
      <c r="AA93" s="143">
        <f t="shared" si="47"/>
        <v>0</v>
      </c>
      <c r="AB93" s="143">
        <f t="shared" si="47"/>
        <v>0</v>
      </c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  <c r="GB93" s="34"/>
      <c r="GC93" s="34"/>
      <c r="GD93" s="34"/>
      <c r="GE93" s="34"/>
      <c r="GF93" s="34"/>
      <c r="GG93" s="34"/>
      <c r="GH93" s="34"/>
      <c r="GI93" s="34"/>
      <c r="GJ93" s="34"/>
      <c r="GK93" s="34"/>
      <c r="GL93" s="34"/>
      <c r="GM93" s="34"/>
      <c r="GN93" s="34"/>
      <c r="GO93" s="34"/>
      <c r="GP93" s="34"/>
      <c r="GQ93" s="34"/>
      <c r="GR93" s="34"/>
      <c r="GS93" s="34"/>
      <c r="GT93" s="34"/>
      <c r="GU93" s="34"/>
      <c r="GV93" s="34"/>
      <c r="GW93" s="34"/>
      <c r="GX93" s="34"/>
      <c r="GY93" s="34"/>
      <c r="GZ93" s="34"/>
      <c r="HA93" s="34"/>
      <c r="HB93" s="34"/>
      <c r="HC93" s="34"/>
      <c r="HD93" s="34"/>
      <c r="HE93" s="34"/>
      <c r="HF93" s="34"/>
      <c r="HG93" s="34"/>
      <c r="HH93" s="34"/>
      <c r="HI93" s="34"/>
      <c r="HJ93" s="34"/>
      <c r="HK93" s="34"/>
      <c r="HL93" s="34"/>
      <c r="HM93" s="34"/>
      <c r="HN93" s="34"/>
      <c r="HO93" s="34"/>
      <c r="HP93" s="34"/>
      <c r="HQ93" s="34"/>
      <c r="HR93" s="34"/>
      <c r="HS93" s="34"/>
      <c r="HT93" s="34"/>
      <c r="HU93" s="34"/>
      <c r="HV93" s="34"/>
      <c r="HW93" s="34"/>
      <c r="HX93" s="34"/>
      <c r="HY93" s="34"/>
      <c r="HZ93" s="34"/>
      <c r="IA93" s="34"/>
      <c r="IB93" s="34"/>
      <c r="IC93" s="34"/>
      <c r="ID93" s="34"/>
      <c r="IE93" s="34"/>
      <c r="IF93" s="34"/>
      <c r="IG93" s="34"/>
      <c r="IH93" s="34"/>
      <c r="II93" s="34"/>
      <c r="IJ93" s="34"/>
    </row>
    <row r="94" spans="1:244" x14ac:dyDescent="0.2">
      <c r="A94" s="34"/>
      <c r="B94" s="34"/>
      <c r="C94" s="98"/>
      <c r="D94" s="98"/>
      <c r="E94" s="98"/>
      <c r="F94" s="98"/>
      <c r="G94" s="98"/>
      <c r="H94" s="142" t="s">
        <v>69</v>
      </c>
      <c r="I94" s="143">
        <f>I92-2258</f>
        <v>-864</v>
      </c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 t="s">
        <v>111</v>
      </c>
      <c r="X94" s="98"/>
      <c r="Y94" s="98" t="s">
        <v>116</v>
      </c>
      <c r="Z94" s="98"/>
      <c r="AA94" s="98"/>
      <c r="AB94" s="111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  <c r="GB94" s="34"/>
      <c r="GC94" s="34"/>
      <c r="GD94" s="34"/>
      <c r="GE94" s="34"/>
      <c r="GF94" s="34"/>
      <c r="GG94" s="34"/>
      <c r="GH94" s="34"/>
      <c r="GI94" s="34"/>
      <c r="GJ94" s="34"/>
      <c r="GK94" s="34"/>
      <c r="GL94" s="34"/>
      <c r="GM94" s="34"/>
      <c r="GN94" s="34"/>
      <c r="GO94" s="34"/>
      <c r="GP94" s="34"/>
      <c r="GQ94" s="34"/>
      <c r="GR94" s="34"/>
      <c r="GS94" s="34"/>
      <c r="GT94" s="34"/>
      <c r="GU94" s="34"/>
      <c r="GV94" s="34"/>
      <c r="GW94" s="34"/>
      <c r="GX94" s="34"/>
      <c r="GY94" s="34"/>
      <c r="GZ94" s="34"/>
      <c r="HA94" s="34"/>
      <c r="HB94" s="34"/>
      <c r="HC94" s="34"/>
      <c r="HD94" s="34"/>
      <c r="HE94" s="34"/>
      <c r="HF94" s="34"/>
      <c r="HG94" s="34"/>
      <c r="HH94" s="34"/>
      <c r="HI94" s="34"/>
      <c r="HJ94" s="34"/>
      <c r="HK94" s="34"/>
      <c r="HL94" s="34"/>
      <c r="HM94" s="34"/>
      <c r="HN94" s="34"/>
      <c r="HO94" s="34"/>
      <c r="HP94" s="34"/>
      <c r="HQ94" s="34"/>
      <c r="HR94" s="34"/>
      <c r="HS94" s="34"/>
      <c r="HT94" s="34"/>
      <c r="HU94" s="34"/>
      <c r="HV94" s="34"/>
      <c r="HW94" s="34"/>
      <c r="HX94" s="34"/>
      <c r="HY94" s="34"/>
      <c r="HZ94" s="34"/>
      <c r="IA94" s="34"/>
      <c r="IB94" s="34"/>
      <c r="IC94" s="34"/>
      <c r="ID94" s="34"/>
      <c r="IE94" s="34"/>
      <c r="IF94" s="34"/>
      <c r="IG94" s="34"/>
      <c r="IH94" s="34"/>
      <c r="II94" s="34"/>
      <c r="IJ94" s="34"/>
    </row>
    <row r="95" spans="1:244" x14ac:dyDescent="0.2">
      <c r="A95" s="155"/>
      <c r="B95" s="155"/>
      <c r="C95" s="156"/>
      <c r="D95" s="156"/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111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  <c r="GB95" s="34"/>
      <c r="GC95" s="34"/>
      <c r="GD95" s="34"/>
      <c r="GE95" s="34"/>
      <c r="GF95" s="34"/>
      <c r="GG95" s="34"/>
      <c r="GH95" s="34"/>
      <c r="GI95" s="34"/>
      <c r="GJ95" s="34"/>
      <c r="GK95" s="34"/>
      <c r="GL95" s="34"/>
      <c r="GM95" s="34"/>
      <c r="GN95" s="34"/>
      <c r="GO95" s="34"/>
      <c r="GP95" s="34"/>
      <c r="GQ95" s="34"/>
      <c r="GR95" s="34"/>
      <c r="GS95" s="34"/>
      <c r="GT95" s="34"/>
      <c r="GU95" s="34"/>
      <c r="GV95" s="34"/>
      <c r="GW95" s="34"/>
      <c r="GX95" s="34"/>
      <c r="GY95" s="34"/>
      <c r="GZ95" s="34"/>
      <c r="HA95" s="34"/>
      <c r="HB95" s="34"/>
      <c r="HC95" s="34"/>
      <c r="HD95" s="34"/>
      <c r="HE95" s="34"/>
      <c r="HF95" s="34"/>
      <c r="HG95" s="34"/>
      <c r="HH95" s="34"/>
      <c r="HI95" s="34"/>
      <c r="HJ95" s="34"/>
      <c r="HK95" s="34"/>
      <c r="HL95" s="34"/>
      <c r="HM95" s="34"/>
      <c r="HN95" s="34"/>
      <c r="HO95" s="34"/>
      <c r="HP95" s="34"/>
      <c r="HQ95" s="34"/>
      <c r="HR95" s="34"/>
      <c r="HS95" s="34"/>
      <c r="HT95" s="34"/>
      <c r="HU95" s="34"/>
      <c r="HV95" s="34"/>
      <c r="HW95" s="34"/>
      <c r="HX95" s="34"/>
      <c r="HY95" s="34"/>
      <c r="HZ95" s="34"/>
      <c r="IA95" s="34"/>
      <c r="IB95" s="34"/>
      <c r="IC95" s="34"/>
      <c r="ID95" s="34"/>
      <c r="IE95" s="34"/>
      <c r="IF95" s="34"/>
      <c r="IG95" s="34"/>
      <c r="IH95" s="34"/>
      <c r="II95" s="34"/>
      <c r="IJ95" s="34"/>
    </row>
    <row r="96" spans="1:244" x14ac:dyDescent="0.2">
      <c r="A96" s="155"/>
      <c r="B96" s="155"/>
      <c r="C96" s="156"/>
      <c r="D96" s="156"/>
      <c r="E96" s="156"/>
      <c r="F96" s="156"/>
      <c r="G96" s="156"/>
      <c r="H96" s="156"/>
      <c r="I96" s="156"/>
      <c r="J96" s="156"/>
      <c r="K96" s="156"/>
      <c r="L96" s="156"/>
      <c r="M96" s="156"/>
      <c r="N96" s="156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111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  <c r="FP96" s="34"/>
      <c r="FQ96" s="34"/>
      <c r="FR96" s="34"/>
      <c r="FS96" s="34"/>
      <c r="FT96" s="34"/>
      <c r="FU96" s="34"/>
      <c r="FV96" s="34"/>
      <c r="FW96" s="34"/>
      <c r="FX96" s="34"/>
      <c r="FY96" s="34"/>
      <c r="FZ96" s="34"/>
      <c r="GA96" s="34"/>
      <c r="GB96" s="34"/>
      <c r="GC96" s="34"/>
      <c r="GD96" s="34"/>
      <c r="GE96" s="34"/>
      <c r="GF96" s="34"/>
      <c r="GG96" s="34"/>
      <c r="GH96" s="34"/>
      <c r="GI96" s="34"/>
      <c r="GJ96" s="34"/>
      <c r="GK96" s="34"/>
      <c r="GL96" s="34"/>
      <c r="GM96" s="34"/>
      <c r="GN96" s="34"/>
      <c r="GO96" s="34"/>
      <c r="GP96" s="34"/>
      <c r="GQ96" s="34"/>
      <c r="GR96" s="34"/>
      <c r="GS96" s="34"/>
      <c r="GT96" s="34"/>
      <c r="GU96" s="34"/>
      <c r="GV96" s="34"/>
      <c r="GW96" s="34"/>
      <c r="GX96" s="34"/>
      <c r="GY96" s="34"/>
      <c r="GZ96" s="34"/>
      <c r="HA96" s="34"/>
      <c r="HB96" s="34"/>
      <c r="HC96" s="34"/>
      <c r="HD96" s="34"/>
      <c r="HE96" s="34"/>
      <c r="HF96" s="34"/>
      <c r="HG96" s="34"/>
      <c r="HH96" s="34"/>
      <c r="HI96" s="34"/>
      <c r="HJ96" s="34"/>
      <c r="HK96" s="34"/>
      <c r="HL96" s="34"/>
      <c r="HM96" s="34"/>
      <c r="HN96" s="34"/>
      <c r="HO96" s="34"/>
      <c r="HP96" s="34"/>
      <c r="HQ96" s="34"/>
      <c r="HR96" s="34"/>
      <c r="HS96" s="34"/>
      <c r="HT96" s="34"/>
      <c r="HU96" s="34"/>
      <c r="HV96" s="34"/>
      <c r="HW96" s="34"/>
      <c r="HX96" s="34"/>
      <c r="HY96" s="34"/>
      <c r="HZ96" s="34"/>
      <c r="IA96" s="34"/>
      <c r="IB96" s="34"/>
      <c r="IC96" s="34"/>
      <c r="ID96" s="34"/>
      <c r="IE96" s="34"/>
      <c r="IF96" s="34"/>
      <c r="IG96" s="34"/>
      <c r="IH96" s="34"/>
      <c r="II96" s="34"/>
      <c r="IJ96" s="34"/>
    </row>
    <row r="97" spans="1:244" ht="15.75" x14ac:dyDescent="0.25">
      <c r="A97" s="155"/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56"/>
      <c r="M97" s="156"/>
      <c r="N97" s="156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111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  <c r="FP97" s="34"/>
      <c r="FQ97" s="34"/>
      <c r="FR97" s="34"/>
      <c r="FS97" s="34"/>
      <c r="FT97" s="34"/>
      <c r="FU97" s="34"/>
      <c r="FV97" s="34"/>
      <c r="FW97" s="34"/>
      <c r="FX97" s="34"/>
      <c r="FY97" s="34"/>
      <c r="FZ97" s="34"/>
      <c r="GA97" s="34"/>
      <c r="GB97" s="34"/>
      <c r="GC97" s="34"/>
      <c r="GD97" s="34"/>
      <c r="GE97" s="34"/>
      <c r="GF97" s="34"/>
      <c r="GG97" s="34"/>
      <c r="GH97" s="34"/>
      <c r="GI97" s="34"/>
      <c r="GJ97" s="34"/>
      <c r="GK97" s="34"/>
      <c r="GL97" s="34"/>
      <c r="GM97" s="34"/>
      <c r="GN97" s="34"/>
      <c r="GO97" s="34"/>
      <c r="GP97" s="34"/>
      <c r="GQ97" s="34"/>
      <c r="GR97" s="34"/>
      <c r="GS97" s="34"/>
      <c r="GT97" s="34"/>
      <c r="GU97" s="34"/>
      <c r="GV97" s="34"/>
      <c r="GW97" s="34"/>
      <c r="GX97" s="34"/>
      <c r="GY97" s="34"/>
      <c r="GZ97" s="34"/>
      <c r="HA97" s="34"/>
      <c r="HB97" s="34"/>
      <c r="HC97" s="34"/>
      <c r="HD97" s="34"/>
      <c r="HE97" s="34"/>
      <c r="HF97" s="34"/>
      <c r="HG97" s="34"/>
      <c r="HH97" s="34"/>
      <c r="HI97" s="34"/>
      <c r="HJ97" s="34"/>
      <c r="HK97" s="34"/>
      <c r="HL97" s="34"/>
      <c r="HM97" s="34"/>
      <c r="HN97" s="34"/>
      <c r="HO97" s="34"/>
      <c r="HP97" s="34"/>
      <c r="HQ97" s="34"/>
      <c r="HR97" s="34"/>
      <c r="HS97" s="34"/>
      <c r="HT97" s="34"/>
      <c r="HU97" s="34"/>
      <c r="HV97" s="34"/>
      <c r="HW97" s="34"/>
      <c r="HX97" s="34"/>
      <c r="HY97" s="34"/>
      <c r="HZ97" s="34"/>
      <c r="IA97" s="34"/>
      <c r="IB97" s="34"/>
      <c r="IC97" s="34"/>
      <c r="ID97" s="34"/>
      <c r="IE97" s="34"/>
      <c r="IF97" s="34"/>
      <c r="IG97" s="34"/>
      <c r="IH97" s="34"/>
      <c r="II97" s="34"/>
      <c r="IJ97" s="34"/>
    </row>
    <row r="98" spans="1:244" ht="15.75" x14ac:dyDescent="0.25">
      <c r="A98" s="155"/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56"/>
      <c r="M98" s="156"/>
      <c r="N98" s="156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111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  <c r="FP98" s="34"/>
      <c r="FQ98" s="34"/>
      <c r="FR98" s="34"/>
      <c r="FS98" s="34"/>
      <c r="FT98" s="34"/>
      <c r="FU98" s="34"/>
      <c r="FV98" s="34"/>
      <c r="FW98" s="34"/>
      <c r="FX98" s="34"/>
      <c r="FY98" s="34"/>
      <c r="FZ98" s="34"/>
      <c r="GA98" s="34"/>
      <c r="GB98" s="34"/>
      <c r="GC98" s="34"/>
      <c r="GD98" s="34"/>
      <c r="GE98" s="34"/>
      <c r="GF98" s="34"/>
      <c r="GG98" s="34"/>
      <c r="GH98" s="34"/>
      <c r="GI98" s="34"/>
      <c r="GJ98" s="34"/>
      <c r="GK98" s="34"/>
      <c r="GL98" s="34"/>
      <c r="GM98" s="34"/>
      <c r="GN98" s="34"/>
      <c r="GO98" s="34"/>
      <c r="GP98" s="34"/>
      <c r="GQ98" s="34"/>
      <c r="GR98" s="34"/>
      <c r="GS98" s="34"/>
      <c r="GT98" s="34"/>
      <c r="GU98" s="34"/>
      <c r="GV98" s="34"/>
      <c r="GW98" s="34"/>
      <c r="GX98" s="34"/>
      <c r="GY98" s="34"/>
      <c r="GZ98" s="34"/>
      <c r="HA98" s="34"/>
      <c r="HB98" s="34"/>
      <c r="HC98" s="34"/>
      <c r="HD98" s="34"/>
      <c r="HE98" s="34"/>
      <c r="HF98" s="34"/>
      <c r="HG98" s="34"/>
      <c r="HH98" s="34"/>
      <c r="HI98" s="34"/>
      <c r="HJ98" s="34"/>
      <c r="HK98" s="34"/>
      <c r="HL98" s="34"/>
      <c r="HM98" s="34"/>
      <c r="HN98" s="34"/>
      <c r="HO98" s="34"/>
      <c r="HP98" s="34"/>
      <c r="HQ98" s="34"/>
      <c r="HR98" s="34"/>
      <c r="HS98" s="34"/>
      <c r="HT98" s="34"/>
      <c r="HU98" s="34"/>
      <c r="HV98" s="34"/>
      <c r="HW98" s="34"/>
      <c r="HX98" s="34"/>
      <c r="HY98" s="34"/>
      <c r="HZ98" s="34"/>
      <c r="IA98" s="34"/>
      <c r="IB98" s="34"/>
      <c r="IC98" s="34"/>
      <c r="ID98" s="34"/>
      <c r="IE98" s="34"/>
      <c r="IF98" s="34"/>
      <c r="IG98" s="34"/>
      <c r="IH98" s="34"/>
      <c r="II98" s="34"/>
      <c r="IJ98" s="34"/>
    </row>
    <row r="99" spans="1:244" ht="15.75" x14ac:dyDescent="0.2">
      <c r="A99" s="155"/>
      <c r="B99" s="194"/>
      <c r="C99" s="194"/>
      <c r="D99" s="194"/>
      <c r="E99" s="194"/>
      <c r="F99" s="194"/>
      <c r="G99" s="194"/>
      <c r="H99" s="194"/>
      <c r="I99" s="194"/>
      <c r="J99" s="194"/>
      <c r="K99" s="194"/>
      <c r="L99" s="156"/>
      <c r="M99" s="156"/>
      <c r="N99" s="156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111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  <c r="FP99" s="34"/>
      <c r="FQ99" s="34"/>
      <c r="FR99" s="34"/>
      <c r="FS99" s="34"/>
      <c r="FT99" s="34"/>
      <c r="FU99" s="34"/>
      <c r="FV99" s="34"/>
      <c r="FW99" s="34"/>
      <c r="FX99" s="34"/>
      <c r="FY99" s="34"/>
      <c r="FZ99" s="34"/>
      <c r="GA99" s="34"/>
      <c r="GB99" s="34"/>
      <c r="GC99" s="34"/>
      <c r="GD99" s="34"/>
      <c r="GE99" s="34"/>
      <c r="GF99" s="34"/>
      <c r="GG99" s="34"/>
      <c r="GH99" s="34"/>
      <c r="GI99" s="34"/>
      <c r="GJ99" s="34"/>
      <c r="GK99" s="34"/>
      <c r="GL99" s="34"/>
      <c r="GM99" s="34"/>
      <c r="GN99" s="34"/>
      <c r="GO99" s="34"/>
      <c r="GP99" s="34"/>
      <c r="GQ99" s="34"/>
      <c r="GR99" s="34"/>
      <c r="GS99" s="34"/>
      <c r="GT99" s="34"/>
      <c r="GU99" s="34"/>
      <c r="GV99" s="34"/>
      <c r="GW99" s="34"/>
      <c r="GX99" s="34"/>
      <c r="GY99" s="34"/>
      <c r="GZ99" s="34"/>
      <c r="HA99" s="34"/>
      <c r="HB99" s="34"/>
      <c r="HC99" s="34"/>
      <c r="HD99" s="34"/>
      <c r="HE99" s="34"/>
      <c r="HF99" s="34"/>
      <c r="HG99" s="34"/>
      <c r="HH99" s="34"/>
      <c r="HI99" s="34"/>
      <c r="HJ99" s="34"/>
      <c r="HK99" s="34"/>
      <c r="HL99" s="34"/>
      <c r="HM99" s="34"/>
      <c r="HN99" s="34"/>
      <c r="HO99" s="34"/>
      <c r="HP99" s="34"/>
      <c r="HQ99" s="34"/>
      <c r="HR99" s="34"/>
      <c r="HS99" s="34"/>
      <c r="HT99" s="34"/>
      <c r="HU99" s="34"/>
      <c r="HV99" s="34"/>
      <c r="HW99" s="34"/>
      <c r="HX99" s="34"/>
      <c r="HY99" s="34"/>
      <c r="HZ99" s="34"/>
      <c r="IA99" s="34"/>
      <c r="IB99" s="34"/>
      <c r="IC99" s="34"/>
      <c r="ID99" s="34"/>
      <c r="IE99" s="34"/>
      <c r="IF99" s="34"/>
      <c r="IG99" s="34"/>
      <c r="IH99" s="34"/>
      <c r="II99" s="34"/>
      <c r="IJ99" s="34"/>
    </row>
    <row r="100" spans="1:244" x14ac:dyDescent="0.2">
      <c r="A100" s="155"/>
      <c r="B100" s="155"/>
      <c r="C100" s="156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111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  <c r="FP100" s="34"/>
      <c r="FQ100" s="34"/>
      <c r="FR100" s="34"/>
      <c r="FS100" s="34"/>
      <c r="FT100" s="34"/>
      <c r="FU100" s="34"/>
      <c r="FV100" s="34"/>
      <c r="FW100" s="34"/>
      <c r="FX100" s="34"/>
      <c r="FY100" s="34"/>
      <c r="FZ100" s="34"/>
      <c r="GA100" s="34"/>
      <c r="GB100" s="34"/>
      <c r="GC100" s="34"/>
      <c r="GD100" s="34"/>
      <c r="GE100" s="34"/>
      <c r="GF100" s="34"/>
      <c r="GG100" s="34"/>
      <c r="GH100" s="34"/>
      <c r="GI100" s="34"/>
      <c r="GJ100" s="34"/>
      <c r="GK100" s="34"/>
      <c r="GL100" s="34"/>
      <c r="GM100" s="34"/>
      <c r="GN100" s="34"/>
      <c r="GO100" s="34"/>
      <c r="GP100" s="34"/>
      <c r="GQ100" s="34"/>
      <c r="GR100" s="34"/>
      <c r="GS100" s="34"/>
      <c r="GT100" s="34"/>
      <c r="GU100" s="34"/>
      <c r="GV100" s="34"/>
      <c r="GW100" s="34"/>
      <c r="GX100" s="34"/>
      <c r="GY100" s="34"/>
      <c r="GZ100" s="34"/>
      <c r="HA100" s="34"/>
      <c r="HB100" s="34"/>
      <c r="HC100" s="34"/>
      <c r="HD100" s="34"/>
      <c r="HE100" s="34"/>
      <c r="HF100" s="34"/>
      <c r="HG100" s="34"/>
      <c r="HH100" s="34"/>
      <c r="HI100" s="34"/>
      <c r="HJ100" s="34"/>
      <c r="HK100" s="34"/>
      <c r="HL100" s="34"/>
      <c r="HM100" s="34"/>
      <c r="HN100" s="34"/>
      <c r="HO100" s="34"/>
      <c r="HP100" s="34"/>
      <c r="HQ100" s="34"/>
      <c r="HR100" s="34"/>
      <c r="HS100" s="34"/>
      <c r="HT100" s="34"/>
      <c r="HU100" s="34"/>
      <c r="HV100" s="34"/>
      <c r="HW100" s="34"/>
      <c r="HX100" s="34"/>
      <c r="HY100" s="34"/>
      <c r="HZ100" s="34"/>
      <c r="IA100" s="34"/>
      <c r="IB100" s="34"/>
      <c r="IC100" s="34"/>
      <c r="ID100" s="34"/>
      <c r="IE100" s="34"/>
      <c r="IF100" s="34"/>
      <c r="IG100" s="34"/>
      <c r="IH100" s="34"/>
      <c r="II100" s="34"/>
      <c r="IJ100" s="34"/>
    </row>
    <row r="101" spans="1:244" x14ac:dyDescent="0.2">
      <c r="A101" s="155"/>
      <c r="B101" s="155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111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  <c r="FP101" s="34"/>
      <c r="FQ101" s="34"/>
      <c r="FR101" s="34"/>
      <c r="FS101" s="34"/>
      <c r="FT101" s="34"/>
      <c r="FU101" s="34"/>
      <c r="FV101" s="34"/>
      <c r="FW101" s="34"/>
      <c r="FX101" s="34"/>
      <c r="FY101" s="34"/>
      <c r="FZ101" s="34"/>
      <c r="GA101" s="34"/>
      <c r="GB101" s="34"/>
      <c r="GC101" s="34"/>
      <c r="GD101" s="34"/>
      <c r="GE101" s="34"/>
      <c r="GF101" s="34"/>
      <c r="GG101" s="34"/>
      <c r="GH101" s="34"/>
      <c r="GI101" s="34"/>
      <c r="GJ101" s="34"/>
      <c r="GK101" s="34"/>
      <c r="GL101" s="34"/>
      <c r="GM101" s="34"/>
      <c r="GN101" s="34"/>
      <c r="GO101" s="34"/>
      <c r="GP101" s="34"/>
      <c r="GQ101" s="34"/>
      <c r="GR101" s="34"/>
      <c r="GS101" s="34"/>
      <c r="GT101" s="34"/>
      <c r="GU101" s="34"/>
      <c r="GV101" s="34"/>
      <c r="GW101" s="34"/>
      <c r="GX101" s="34"/>
      <c r="GY101" s="34"/>
      <c r="GZ101" s="34"/>
      <c r="HA101" s="34"/>
      <c r="HB101" s="34"/>
      <c r="HC101" s="34"/>
      <c r="HD101" s="34"/>
      <c r="HE101" s="34"/>
      <c r="HF101" s="34"/>
      <c r="HG101" s="34"/>
      <c r="HH101" s="34"/>
      <c r="HI101" s="34"/>
      <c r="HJ101" s="34"/>
      <c r="HK101" s="34"/>
      <c r="HL101" s="34"/>
      <c r="HM101" s="34"/>
      <c r="HN101" s="34"/>
      <c r="HO101" s="34"/>
      <c r="HP101" s="34"/>
      <c r="HQ101" s="34"/>
      <c r="HR101" s="34"/>
      <c r="HS101" s="34"/>
      <c r="HT101" s="34"/>
      <c r="HU101" s="34"/>
      <c r="HV101" s="34"/>
      <c r="HW101" s="34"/>
      <c r="HX101" s="34"/>
      <c r="HY101" s="34"/>
      <c r="HZ101" s="34"/>
      <c r="IA101" s="34"/>
      <c r="IB101" s="34"/>
      <c r="IC101" s="34"/>
      <c r="ID101" s="34"/>
      <c r="IE101" s="34"/>
      <c r="IF101" s="34"/>
      <c r="IG101" s="34"/>
      <c r="IH101" s="34"/>
      <c r="II101" s="34"/>
      <c r="IJ101" s="34"/>
    </row>
    <row r="102" spans="1:244" x14ac:dyDescent="0.2">
      <c r="A102" s="155"/>
      <c r="B102" s="155"/>
      <c r="C102" s="156"/>
      <c r="D102" s="156"/>
      <c r="E102" s="156"/>
      <c r="F102" s="156"/>
      <c r="G102" s="156"/>
      <c r="H102" s="156"/>
      <c r="I102" s="156"/>
      <c r="J102" s="156"/>
      <c r="K102" s="156"/>
      <c r="L102" s="156"/>
      <c r="M102" s="156"/>
      <c r="N102" s="156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111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  <c r="FP102" s="34"/>
      <c r="FQ102" s="34"/>
      <c r="FR102" s="34"/>
      <c r="FS102" s="34"/>
      <c r="FT102" s="34"/>
      <c r="FU102" s="34"/>
      <c r="FV102" s="34"/>
      <c r="FW102" s="34"/>
      <c r="FX102" s="34"/>
      <c r="FY102" s="34"/>
      <c r="FZ102" s="34"/>
      <c r="GA102" s="34"/>
      <c r="GB102" s="34"/>
      <c r="GC102" s="34"/>
      <c r="GD102" s="34"/>
      <c r="GE102" s="34"/>
      <c r="GF102" s="34"/>
      <c r="GG102" s="34"/>
      <c r="GH102" s="34"/>
      <c r="GI102" s="34"/>
      <c r="GJ102" s="34"/>
      <c r="GK102" s="34"/>
      <c r="GL102" s="34"/>
      <c r="GM102" s="34"/>
      <c r="GN102" s="34"/>
      <c r="GO102" s="34"/>
      <c r="GP102" s="34"/>
      <c r="GQ102" s="34"/>
      <c r="GR102" s="34"/>
      <c r="GS102" s="34"/>
      <c r="GT102" s="34"/>
      <c r="GU102" s="34"/>
      <c r="GV102" s="34"/>
      <c r="GW102" s="34"/>
      <c r="GX102" s="34"/>
      <c r="GY102" s="34"/>
      <c r="GZ102" s="34"/>
      <c r="HA102" s="34"/>
      <c r="HB102" s="34"/>
      <c r="HC102" s="34"/>
      <c r="HD102" s="34"/>
      <c r="HE102" s="34"/>
      <c r="HF102" s="34"/>
      <c r="HG102" s="34"/>
      <c r="HH102" s="34"/>
      <c r="HI102" s="34"/>
      <c r="HJ102" s="34"/>
      <c r="HK102" s="34"/>
      <c r="HL102" s="34"/>
      <c r="HM102" s="34"/>
      <c r="HN102" s="34"/>
      <c r="HO102" s="34"/>
      <c r="HP102" s="34"/>
      <c r="HQ102" s="34"/>
      <c r="HR102" s="34"/>
      <c r="HS102" s="34"/>
      <c r="HT102" s="34"/>
      <c r="HU102" s="34"/>
      <c r="HV102" s="34"/>
      <c r="HW102" s="34"/>
      <c r="HX102" s="34"/>
      <c r="HY102" s="34"/>
      <c r="HZ102" s="34"/>
      <c r="IA102" s="34"/>
      <c r="IB102" s="34"/>
      <c r="IC102" s="34"/>
      <c r="ID102" s="34"/>
      <c r="IE102" s="34"/>
      <c r="IF102" s="34"/>
      <c r="IG102" s="34"/>
      <c r="IH102" s="34"/>
      <c r="II102" s="34"/>
      <c r="IJ102" s="34"/>
    </row>
    <row r="103" spans="1:244" x14ac:dyDescent="0.2">
      <c r="A103" s="155"/>
      <c r="B103" s="155"/>
      <c r="C103" s="156"/>
      <c r="D103" s="156"/>
      <c r="E103" s="156"/>
      <c r="F103" s="156"/>
      <c r="G103" s="156"/>
      <c r="H103" s="156"/>
      <c r="I103" s="156"/>
      <c r="J103" s="156"/>
      <c r="K103" s="156"/>
      <c r="L103" s="156"/>
      <c r="M103" s="156"/>
      <c r="N103" s="156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111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4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  <c r="EO103" s="34"/>
      <c r="EP103" s="34"/>
      <c r="EQ103" s="34"/>
      <c r="ER103" s="34"/>
      <c r="ES103" s="34"/>
      <c r="ET103" s="34"/>
      <c r="EU103" s="34"/>
      <c r="EV103" s="34"/>
      <c r="EW103" s="34"/>
      <c r="EX103" s="34"/>
      <c r="EY103" s="34"/>
      <c r="EZ103" s="34"/>
      <c r="FA103" s="34"/>
      <c r="FB103" s="34"/>
      <c r="FC103" s="34"/>
      <c r="FD103" s="34"/>
      <c r="FE103" s="34"/>
      <c r="FF103" s="34"/>
      <c r="FG103" s="34"/>
      <c r="FH103" s="34"/>
      <c r="FI103" s="34"/>
      <c r="FJ103" s="34"/>
      <c r="FK103" s="34"/>
      <c r="FL103" s="34"/>
      <c r="FM103" s="34"/>
      <c r="FN103" s="34"/>
      <c r="FO103" s="34"/>
      <c r="FP103" s="34"/>
      <c r="FQ103" s="34"/>
      <c r="FR103" s="34"/>
      <c r="FS103" s="34"/>
      <c r="FT103" s="34"/>
      <c r="FU103" s="34"/>
      <c r="FV103" s="34"/>
      <c r="FW103" s="34"/>
      <c r="FX103" s="34"/>
      <c r="FY103" s="34"/>
      <c r="FZ103" s="34"/>
      <c r="GA103" s="34"/>
      <c r="GB103" s="34"/>
      <c r="GC103" s="34"/>
      <c r="GD103" s="34"/>
      <c r="GE103" s="34"/>
      <c r="GF103" s="34"/>
      <c r="GG103" s="34"/>
      <c r="GH103" s="34"/>
      <c r="GI103" s="34"/>
      <c r="GJ103" s="34"/>
      <c r="GK103" s="34"/>
      <c r="GL103" s="34"/>
      <c r="GM103" s="34"/>
      <c r="GN103" s="34"/>
      <c r="GO103" s="34"/>
      <c r="GP103" s="34"/>
      <c r="GQ103" s="34"/>
      <c r="GR103" s="34"/>
      <c r="GS103" s="34"/>
      <c r="GT103" s="34"/>
      <c r="GU103" s="34"/>
      <c r="GV103" s="34"/>
      <c r="GW103" s="34"/>
      <c r="GX103" s="34"/>
      <c r="GY103" s="34"/>
      <c r="GZ103" s="34"/>
      <c r="HA103" s="34"/>
      <c r="HB103" s="34"/>
      <c r="HC103" s="34"/>
      <c r="HD103" s="34"/>
      <c r="HE103" s="34"/>
      <c r="HF103" s="34"/>
      <c r="HG103" s="34"/>
      <c r="HH103" s="34"/>
      <c r="HI103" s="34"/>
      <c r="HJ103" s="34"/>
      <c r="HK103" s="34"/>
      <c r="HL103" s="34"/>
      <c r="HM103" s="34"/>
      <c r="HN103" s="34"/>
      <c r="HO103" s="34"/>
      <c r="HP103" s="34"/>
      <c r="HQ103" s="34"/>
      <c r="HR103" s="34"/>
      <c r="HS103" s="34"/>
      <c r="HT103" s="34"/>
      <c r="HU103" s="34"/>
      <c r="HV103" s="34"/>
      <c r="HW103" s="34"/>
      <c r="HX103" s="34"/>
      <c r="HY103" s="34"/>
      <c r="HZ103" s="34"/>
      <c r="IA103" s="34"/>
      <c r="IB103" s="34"/>
      <c r="IC103" s="34"/>
      <c r="ID103" s="34"/>
      <c r="IE103" s="34"/>
      <c r="IF103" s="34"/>
      <c r="IG103" s="34"/>
      <c r="IH103" s="34"/>
      <c r="II103" s="34"/>
      <c r="IJ103" s="34"/>
    </row>
    <row r="104" spans="1:244" x14ac:dyDescent="0.2">
      <c r="A104" s="34"/>
      <c r="B104" s="34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111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  <c r="FP104" s="34"/>
      <c r="FQ104" s="34"/>
      <c r="FR104" s="34"/>
      <c r="FS104" s="34"/>
      <c r="FT104" s="34"/>
      <c r="FU104" s="34"/>
      <c r="FV104" s="34"/>
      <c r="FW104" s="34"/>
      <c r="FX104" s="34"/>
      <c r="FY104" s="34"/>
      <c r="FZ104" s="34"/>
      <c r="GA104" s="34"/>
      <c r="GB104" s="34"/>
      <c r="GC104" s="34"/>
      <c r="GD104" s="34"/>
      <c r="GE104" s="34"/>
      <c r="GF104" s="34"/>
      <c r="GG104" s="34"/>
      <c r="GH104" s="34"/>
      <c r="GI104" s="34"/>
      <c r="GJ104" s="34"/>
      <c r="GK104" s="34"/>
      <c r="GL104" s="34"/>
      <c r="GM104" s="34"/>
      <c r="GN104" s="34"/>
      <c r="GO104" s="34"/>
      <c r="GP104" s="34"/>
      <c r="GQ104" s="34"/>
      <c r="GR104" s="34"/>
      <c r="GS104" s="34"/>
      <c r="GT104" s="34"/>
      <c r="GU104" s="34"/>
      <c r="GV104" s="34"/>
      <c r="GW104" s="34"/>
      <c r="GX104" s="34"/>
      <c r="GY104" s="34"/>
      <c r="GZ104" s="34"/>
      <c r="HA104" s="34"/>
      <c r="HB104" s="34"/>
      <c r="HC104" s="34"/>
      <c r="HD104" s="34"/>
      <c r="HE104" s="34"/>
      <c r="HF104" s="34"/>
      <c r="HG104" s="34"/>
      <c r="HH104" s="34"/>
      <c r="HI104" s="34"/>
      <c r="HJ104" s="34"/>
      <c r="HK104" s="34"/>
      <c r="HL104" s="34"/>
      <c r="HM104" s="34"/>
      <c r="HN104" s="34"/>
      <c r="HO104" s="34"/>
      <c r="HP104" s="34"/>
      <c r="HQ104" s="34"/>
      <c r="HR104" s="34"/>
      <c r="HS104" s="34"/>
      <c r="HT104" s="34"/>
      <c r="HU104" s="34"/>
      <c r="HV104" s="34"/>
      <c r="HW104" s="34"/>
      <c r="HX104" s="34"/>
      <c r="HY104" s="34"/>
      <c r="HZ104" s="34"/>
      <c r="IA104" s="34"/>
      <c r="IB104" s="34"/>
      <c r="IC104" s="34"/>
      <c r="ID104" s="34"/>
      <c r="IE104" s="34"/>
      <c r="IF104" s="34"/>
      <c r="IG104" s="34"/>
      <c r="IH104" s="34"/>
      <c r="II104" s="34"/>
      <c r="IJ104" s="34"/>
    </row>
    <row r="105" spans="1:244" x14ac:dyDescent="0.2">
      <c r="A105" s="34"/>
      <c r="B105" s="34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111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4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  <c r="EL105" s="34"/>
      <c r="EM105" s="34"/>
      <c r="EN105" s="34"/>
      <c r="EO105" s="34"/>
      <c r="EP105" s="34"/>
      <c r="EQ105" s="34"/>
      <c r="ER105" s="34"/>
      <c r="ES105" s="34"/>
      <c r="ET105" s="34"/>
      <c r="EU105" s="34"/>
      <c r="EV105" s="34"/>
      <c r="EW105" s="34"/>
      <c r="EX105" s="34"/>
      <c r="EY105" s="34"/>
      <c r="EZ105" s="34"/>
      <c r="FA105" s="34"/>
      <c r="FB105" s="34"/>
      <c r="FC105" s="34"/>
      <c r="FD105" s="34"/>
      <c r="FE105" s="34"/>
      <c r="FF105" s="34"/>
      <c r="FG105" s="34"/>
      <c r="FH105" s="34"/>
      <c r="FI105" s="34"/>
      <c r="FJ105" s="34"/>
      <c r="FK105" s="34"/>
      <c r="FL105" s="34"/>
      <c r="FM105" s="34"/>
      <c r="FN105" s="34"/>
      <c r="FO105" s="34"/>
      <c r="FP105" s="34"/>
      <c r="FQ105" s="34"/>
      <c r="FR105" s="34"/>
      <c r="FS105" s="34"/>
      <c r="FT105" s="34"/>
      <c r="FU105" s="34"/>
      <c r="FV105" s="34"/>
      <c r="FW105" s="34"/>
      <c r="FX105" s="34"/>
      <c r="FY105" s="34"/>
      <c r="FZ105" s="34"/>
      <c r="GA105" s="34"/>
      <c r="GB105" s="34"/>
      <c r="GC105" s="34"/>
      <c r="GD105" s="34"/>
      <c r="GE105" s="34"/>
      <c r="GF105" s="34"/>
      <c r="GG105" s="34"/>
      <c r="GH105" s="34"/>
      <c r="GI105" s="34"/>
      <c r="GJ105" s="34"/>
      <c r="GK105" s="34"/>
      <c r="GL105" s="34"/>
      <c r="GM105" s="34"/>
      <c r="GN105" s="34"/>
      <c r="GO105" s="34"/>
      <c r="GP105" s="34"/>
      <c r="GQ105" s="34"/>
      <c r="GR105" s="34"/>
      <c r="GS105" s="34"/>
      <c r="GT105" s="34"/>
      <c r="GU105" s="34"/>
      <c r="GV105" s="34"/>
      <c r="GW105" s="34"/>
      <c r="GX105" s="34"/>
      <c r="GY105" s="34"/>
      <c r="GZ105" s="34"/>
      <c r="HA105" s="34"/>
      <c r="HB105" s="34"/>
      <c r="HC105" s="34"/>
      <c r="HD105" s="34"/>
      <c r="HE105" s="34"/>
      <c r="HF105" s="34"/>
      <c r="HG105" s="34"/>
      <c r="HH105" s="34"/>
      <c r="HI105" s="34"/>
      <c r="HJ105" s="34"/>
      <c r="HK105" s="34"/>
      <c r="HL105" s="34"/>
      <c r="HM105" s="34"/>
      <c r="HN105" s="34"/>
      <c r="HO105" s="34"/>
      <c r="HP105" s="34"/>
      <c r="HQ105" s="34"/>
      <c r="HR105" s="34"/>
      <c r="HS105" s="34"/>
      <c r="HT105" s="34"/>
      <c r="HU105" s="34"/>
      <c r="HV105" s="34"/>
      <c r="HW105" s="34"/>
      <c r="HX105" s="34"/>
      <c r="HY105" s="34"/>
      <c r="HZ105" s="34"/>
      <c r="IA105" s="34"/>
      <c r="IB105" s="34"/>
      <c r="IC105" s="34"/>
      <c r="ID105" s="34"/>
      <c r="IE105" s="34"/>
      <c r="IF105" s="34"/>
      <c r="IG105" s="34"/>
      <c r="IH105" s="34"/>
      <c r="II105" s="34"/>
      <c r="IJ105" s="34"/>
    </row>
    <row r="106" spans="1:244" x14ac:dyDescent="0.2">
      <c r="A106" s="34"/>
      <c r="B106" s="34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111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4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4"/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4"/>
      <c r="FL106" s="34"/>
      <c r="FM106" s="34"/>
      <c r="FN106" s="34"/>
      <c r="FO106" s="34"/>
      <c r="FP106" s="34"/>
      <c r="FQ106" s="34"/>
      <c r="FR106" s="34"/>
      <c r="FS106" s="34"/>
      <c r="FT106" s="34"/>
      <c r="FU106" s="34"/>
      <c r="FV106" s="34"/>
      <c r="FW106" s="34"/>
      <c r="FX106" s="34"/>
      <c r="FY106" s="34"/>
      <c r="FZ106" s="34"/>
      <c r="GA106" s="34"/>
      <c r="GB106" s="34"/>
      <c r="GC106" s="34"/>
      <c r="GD106" s="34"/>
      <c r="GE106" s="34"/>
      <c r="GF106" s="34"/>
      <c r="GG106" s="34"/>
      <c r="GH106" s="34"/>
      <c r="GI106" s="34"/>
      <c r="GJ106" s="34"/>
      <c r="GK106" s="34"/>
      <c r="GL106" s="34"/>
      <c r="GM106" s="34"/>
      <c r="GN106" s="34"/>
      <c r="GO106" s="34"/>
      <c r="GP106" s="34"/>
      <c r="GQ106" s="34"/>
      <c r="GR106" s="34"/>
      <c r="GS106" s="34"/>
      <c r="GT106" s="34"/>
      <c r="GU106" s="34"/>
      <c r="GV106" s="34"/>
      <c r="GW106" s="34"/>
      <c r="GX106" s="34"/>
      <c r="GY106" s="34"/>
      <c r="GZ106" s="34"/>
      <c r="HA106" s="34"/>
      <c r="HB106" s="34"/>
      <c r="HC106" s="34"/>
      <c r="HD106" s="34"/>
      <c r="HE106" s="34"/>
      <c r="HF106" s="34"/>
      <c r="HG106" s="34"/>
      <c r="HH106" s="34"/>
      <c r="HI106" s="34"/>
      <c r="HJ106" s="34"/>
      <c r="HK106" s="34"/>
      <c r="HL106" s="34"/>
      <c r="HM106" s="34"/>
      <c r="HN106" s="34"/>
      <c r="HO106" s="34"/>
      <c r="HP106" s="34"/>
      <c r="HQ106" s="34"/>
      <c r="HR106" s="34"/>
      <c r="HS106" s="34"/>
      <c r="HT106" s="34"/>
      <c r="HU106" s="34"/>
      <c r="HV106" s="34"/>
      <c r="HW106" s="34"/>
      <c r="HX106" s="34"/>
      <c r="HY106" s="34"/>
      <c r="HZ106" s="34"/>
      <c r="IA106" s="34"/>
      <c r="IB106" s="34"/>
      <c r="IC106" s="34"/>
      <c r="ID106" s="34"/>
      <c r="IE106" s="34"/>
      <c r="IF106" s="34"/>
      <c r="IG106" s="34"/>
      <c r="IH106" s="34"/>
      <c r="II106" s="34"/>
      <c r="IJ106" s="34"/>
    </row>
    <row r="107" spans="1:244" x14ac:dyDescent="0.2">
      <c r="A107" s="34"/>
      <c r="B107" s="34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111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4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  <c r="EL107" s="34"/>
      <c r="EM107" s="34"/>
      <c r="EN107" s="34"/>
      <c r="EO107" s="34"/>
      <c r="EP107" s="34"/>
      <c r="EQ107" s="34"/>
      <c r="ER107" s="34"/>
      <c r="ES107" s="34"/>
      <c r="ET107" s="34"/>
      <c r="EU107" s="34"/>
      <c r="EV107" s="34"/>
      <c r="EW107" s="34"/>
      <c r="EX107" s="34"/>
      <c r="EY107" s="34"/>
      <c r="EZ107" s="34"/>
      <c r="FA107" s="34"/>
      <c r="FB107" s="34"/>
      <c r="FC107" s="34"/>
      <c r="FD107" s="34"/>
      <c r="FE107" s="34"/>
      <c r="FF107" s="34"/>
      <c r="FG107" s="34"/>
      <c r="FH107" s="34"/>
      <c r="FI107" s="34"/>
      <c r="FJ107" s="34"/>
      <c r="FK107" s="34"/>
      <c r="FL107" s="34"/>
      <c r="FM107" s="34"/>
      <c r="FN107" s="34"/>
      <c r="FO107" s="34"/>
      <c r="FP107" s="34"/>
      <c r="FQ107" s="34"/>
      <c r="FR107" s="34"/>
      <c r="FS107" s="34"/>
      <c r="FT107" s="34"/>
      <c r="FU107" s="34"/>
      <c r="FV107" s="34"/>
      <c r="FW107" s="34"/>
      <c r="FX107" s="34"/>
      <c r="FY107" s="34"/>
      <c r="FZ107" s="34"/>
      <c r="GA107" s="34"/>
      <c r="GB107" s="34"/>
      <c r="GC107" s="34"/>
      <c r="GD107" s="34"/>
      <c r="GE107" s="34"/>
      <c r="GF107" s="34"/>
      <c r="GG107" s="34"/>
      <c r="GH107" s="34"/>
      <c r="GI107" s="34"/>
      <c r="GJ107" s="34"/>
      <c r="GK107" s="34"/>
      <c r="GL107" s="34"/>
      <c r="GM107" s="34"/>
      <c r="GN107" s="34"/>
      <c r="GO107" s="34"/>
      <c r="GP107" s="34"/>
      <c r="GQ107" s="34"/>
      <c r="GR107" s="34"/>
      <c r="GS107" s="34"/>
      <c r="GT107" s="34"/>
      <c r="GU107" s="34"/>
      <c r="GV107" s="34"/>
      <c r="GW107" s="34"/>
      <c r="GX107" s="34"/>
      <c r="GY107" s="34"/>
      <c r="GZ107" s="34"/>
      <c r="HA107" s="34"/>
      <c r="HB107" s="34"/>
      <c r="HC107" s="34"/>
      <c r="HD107" s="34"/>
      <c r="HE107" s="34"/>
      <c r="HF107" s="34"/>
      <c r="HG107" s="34"/>
      <c r="HH107" s="34"/>
      <c r="HI107" s="34"/>
      <c r="HJ107" s="34"/>
      <c r="HK107" s="34"/>
      <c r="HL107" s="34"/>
      <c r="HM107" s="34"/>
      <c r="HN107" s="34"/>
      <c r="HO107" s="34"/>
      <c r="HP107" s="34"/>
      <c r="HQ107" s="34"/>
      <c r="HR107" s="34"/>
      <c r="HS107" s="34"/>
      <c r="HT107" s="34"/>
      <c r="HU107" s="34"/>
      <c r="HV107" s="34"/>
      <c r="HW107" s="34"/>
      <c r="HX107" s="34"/>
      <c r="HY107" s="34"/>
      <c r="HZ107" s="34"/>
      <c r="IA107" s="34"/>
      <c r="IB107" s="34"/>
      <c r="IC107" s="34"/>
      <c r="ID107" s="34"/>
      <c r="IE107" s="34"/>
      <c r="IF107" s="34"/>
      <c r="IG107" s="34"/>
      <c r="IH107" s="34"/>
      <c r="II107" s="34"/>
      <c r="IJ107" s="34"/>
    </row>
    <row r="108" spans="1:244" x14ac:dyDescent="0.2">
      <c r="A108" s="34"/>
      <c r="B108" s="34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111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4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4"/>
      <c r="EZ108" s="34"/>
      <c r="FA108" s="34"/>
      <c r="FB108" s="34"/>
      <c r="FC108" s="34"/>
      <c r="FD108" s="34"/>
      <c r="FE108" s="34"/>
      <c r="FF108" s="34"/>
      <c r="FG108" s="34"/>
      <c r="FH108" s="34"/>
      <c r="FI108" s="34"/>
      <c r="FJ108" s="34"/>
      <c r="FK108" s="34"/>
      <c r="FL108" s="34"/>
      <c r="FM108" s="34"/>
      <c r="FN108" s="34"/>
      <c r="FO108" s="34"/>
      <c r="FP108" s="34"/>
      <c r="FQ108" s="34"/>
      <c r="FR108" s="34"/>
      <c r="FS108" s="34"/>
      <c r="FT108" s="34"/>
      <c r="FU108" s="34"/>
      <c r="FV108" s="34"/>
      <c r="FW108" s="34"/>
      <c r="FX108" s="34"/>
      <c r="FY108" s="34"/>
      <c r="FZ108" s="34"/>
      <c r="GA108" s="34"/>
      <c r="GB108" s="34"/>
      <c r="GC108" s="34"/>
      <c r="GD108" s="34"/>
      <c r="GE108" s="34"/>
      <c r="GF108" s="34"/>
      <c r="GG108" s="34"/>
      <c r="GH108" s="34"/>
      <c r="GI108" s="34"/>
      <c r="GJ108" s="34"/>
      <c r="GK108" s="34"/>
      <c r="GL108" s="34"/>
      <c r="GM108" s="34"/>
      <c r="GN108" s="34"/>
      <c r="GO108" s="34"/>
      <c r="GP108" s="34"/>
      <c r="GQ108" s="34"/>
      <c r="GR108" s="34"/>
      <c r="GS108" s="34"/>
      <c r="GT108" s="34"/>
      <c r="GU108" s="34"/>
      <c r="GV108" s="34"/>
      <c r="GW108" s="34"/>
      <c r="GX108" s="34"/>
      <c r="GY108" s="34"/>
      <c r="GZ108" s="34"/>
      <c r="HA108" s="34"/>
      <c r="HB108" s="34"/>
      <c r="HC108" s="34"/>
      <c r="HD108" s="34"/>
      <c r="HE108" s="34"/>
      <c r="HF108" s="34"/>
      <c r="HG108" s="34"/>
      <c r="HH108" s="34"/>
      <c r="HI108" s="34"/>
      <c r="HJ108" s="34"/>
      <c r="HK108" s="34"/>
      <c r="HL108" s="34"/>
      <c r="HM108" s="34"/>
      <c r="HN108" s="34"/>
      <c r="HO108" s="34"/>
      <c r="HP108" s="34"/>
      <c r="HQ108" s="34"/>
      <c r="HR108" s="34"/>
      <c r="HS108" s="34"/>
      <c r="HT108" s="34"/>
      <c r="HU108" s="34"/>
      <c r="HV108" s="34"/>
      <c r="HW108" s="34"/>
      <c r="HX108" s="34"/>
      <c r="HY108" s="34"/>
      <c r="HZ108" s="34"/>
      <c r="IA108" s="34"/>
      <c r="IB108" s="34"/>
      <c r="IC108" s="34"/>
      <c r="ID108" s="34"/>
      <c r="IE108" s="34"/>
      <c r="IF108" s="34"/>
      <c r="IG108" s="34"/>
      <c r="IH108" s="34"/>
      <c r="II108" s="34"/>
      <c r="IJ108" s="34"/>
    </row>
    <row r="109" spans="1:244" x14ac:dyDescent="0.2">
      <c r="A109" s="34"/>
      <c r="B109" s="34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111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4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  <c r="EQ109" s="34"/>
      <c r="ER109" s="34"/>
      <c r="ES109" s="34"/>
      <c r="ET109" s="34"/>
      <c r="EU109" s="34"/>
      <c r="EV109" s="34"/>
      <c r="EW109" s="34"/>
      <c r="EX109" s="34"/>
      <c r="EY109" s="34"/>
      <c r="EZ109" s="34"/>
      <c r="FA109" s="34"/>
      <c r="FB109" s="34"/>
      <c r="FC109" s="34"/>
      <c r="FD109" s="34"/>
      <c r="FE109" s="34"/>
      <c r="FF109" s="34"/>
      <c r="FG109" s="34"/>
      <c r="FH109" s="34"/>
      <c r="FI109" s="34"/>
      <c r="FJ109" s="34"/>
      <c r="FK109" s="34"/>
      <c r="FL109" s="34"/>
      <c r="FM109" s="34"/>
      <c r="FN109" s="34"/>
      <c r="FO109" s="34"/>
      <c r="FP109" s="34"/>
      <c r="FQ109" s="34"/>
      <c r="FR109" s="34"/>
      <c r="FS109" s="34"/>
      <c r="FT109" s="34"/>
      <c r="FU109" s="34"/>
      <c r="FV109" s="34"/>
      <c r="FW109" s="34"/>
      <c r="FX109" s="34"/>
      <c r="FY109" s="34"/>
      <c r="FZ109" s="34"/>
      <c r="GA109" s="34"/>
      <c r="GB109" s="34"/>
      <c r="GC109" s="34"/>
      <c r="GD109" s="34"/>
      <c r="GE109" s="34"/>
      <c r="GF109" s="34"/>
      <c r="GG109" s="34"/>
      <c r="GH109" s="34"/>
      <c r="GI109" s="34"/>
      <c r="GJ109" s="34"/>
      <c r="GK109" s="34"/>
      <c r="GL109" s="34"/>
      <c r="GM109" s="34"/>
      <c r="GN109" s="34"/>
      <c r="GO109" s="34"/>
      <c r="GP109" s="34"/>
      <c r="GQ109" s="34"/>
      <c r="GR109" s="34"/>
      <c r="GS109" s="34"/>
      <c r="GT109" s="34"/>
      <c r="GU109" s="34"/>
      <c r="GV109" s="34"/>
      <c r="GW109" s="34"/>
      <c r="GX109" s="34"/>
      <c r="GY109" s="34"/>
      <c r="GZ109" s="34"/>
      <c r="HA109" s="34"/>
      <c r="HB109" s="34"/>
      <c r="HC109" s="34"/>
      <c r="HD109" s="34"/>
      <c r="HE109" s="34"/>
      <c r="HF109" s="34"/>
      <c r="HG109" s="34"/>
      <c r="HH109" s="34"/>
      <c r="HI109" s="34"/>
      <c r="HJ109" s="34"/>
      <c r="HK109" s="34"/>
      <c r="HL109" s="34"/>
      <c r="HM109" s="34"/>
      <c r="HN109" s="34"/>
      <c r="HO109" s="34"/>
      <c r="HP109" s="34"/>
      <c r="HQ109" s="34"/>
      <c r="HR109" s="34"/>
      <c r="HS109" s="34"/>
      <c r="HT109" s="34"/>
      <c r="HU109" s="34"/>
      <c r="HV109" s="34"/>
      <c r="HW109" s="34"/>
      <c r="HX109" s="34"/>
      <c r="HY109" s="34"/>
      <c r="HZ109" s="34"/>
      <c r="IA109" s="34"/>
      <c r="IB109" s="34"/>
      <c r="IC109" s="34"/>
      <c r="ID109" s="34"/>
      <c r="IE109" s="34"/>
      <c r="IF109" s="34"/>
      <c r="IG109" s="34"/>
      <c r="IH109" s="34"/>
      <c r="II109" s="34"/>
      <c r="IJ109" s="34"/>
    </row>
    <row r="110" spans="1:244" x14ac:dyDescent="0.2">
      <c r="A110" s="34"/>
      <c r="B110" s="34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111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34"/>
      <c r="EY110" s="34"/>
      <c r="EZ110" s="34"/>
      <c r="FA110" s="34"/>
      <c r="FB110" s="34"/>
      <c r="FC110" s="34"/>
      <c r="FD110" s="34"/>
      <c r="FE110" s="34"/>
      <c r="FF110" s="34"/>
      <c r="FG110" s="34"/>
      <c r="FH110" s="34"/>
      <c r="FI110" s="34"/>
      <c r="FJ110" s="34"/>
      <c r="FK110" s="34"/>
      <c r="FL110" s="34"/>
      <c r="FM110" s="34"/>
      <c r="FN110" s="34"/>
      <c r="FO110" s="34"/>
      <c r="FP110" s="34"/>
      <c r="FQ110" s="34"/>
      <c r="FR110" s="34"/>
      <c r="FS110" s="34"/>
      <c r="FT110" s="34"/>
      <c r="FU110" s="34"/>
      <c r="FV110" s="34"/>
      <c r="FW110" s="34"/>
      <c r="FX110" s="34"/>
      <c r="FY110" s="34"/>
      <c r="FZ110" s="34"/>
      <c r="GA110" s="34"/>
      <c r="GB110" s="34"/>
      <c r="GC110" s="34"/>
      <c r="GD110" s="34"/>
      <c r="GE110" s="34"/>
      <c r="GF110" s="34"/>
      <c r="GG110" s="34"/>
      <c r="GH110" s="34"/>
      <c r="GI110" s="34"/>
      <c r="GJ110" s="34"/>
      <c r="GK110" s="34"/>
      <c r="GL110" s="34"/>
      <c r="GM110" s="34"/>
      <c r="GN110" s="34"/>
      <c r="GO110" s="34"/>
      <c r="GP110" s="34"/>
      <c r="GQ110" s="34"/>
      <c r="GR110" s="34"/>
      <c r="GS110" s="34"/>
      <c r="GT110" s="34"/>
      <c r="GU110" s="34"/>
      <c r="GV110" s="34"/>
      <c r="GW110" s="34"/>
      <c r="GX110" s="34"/>
      <c r="GY110" s="34"/>
      <c r="GZ110" s="34"/>
      <c r="HA110" s="34"/>
      <c r="HB110" s="34"/>
      <c r="HC110" s="34"/>
      <c r="HD110" s="34"/>
      <c r="HE110" s="34"/>
      <c r="HF110" s="34"/>
      <c r="HG110" s="34"/>
      <c r="HH110" s="34"/>
      <c r="HI110" s="34"/>
      <c r="HJ110" s="34"/>
      <c r="HK110" s="34"/>
      <c r="HL110" s="34"/>
      <c r="HM110" s="34"/>
      <c r="HN110" s="34"/>
      <c r="HO110" s="34"/>
      <c r="HP110" s="34"/>
      <c r="HQ110" s="34"/>
      <c r="HR110" s="34"/>
      <c r="HS110" s="34"/>
      <c r="HT110" s="34"/>
      <c r="HU110" s="34"/>
      <c r="HV110" s="34"/>
      <c r="HW110" s="34"/>
      <c r="HX110" s="34"/>
      <c r="HY110" s="34"/>
      <c r="HZ110" s="34"/>
      <c r="IA110" s="34"/>
      <c r="IB110" s="34"/>
      <c r="IC110" s="34"/>
      <c r="ID110" s="34"/>
      <c r="IE110" s="34"/>
      <c r="IF110" s="34"/>
      <c r="IG110" s="34"/>
      <c r="IH110" s="34"/>
      <c r="II110" s="34"/>
      <c r="IJ110" s="34"/>
    </row>
    <row r="111" spans="1:244" x14ac:dyDescent="0.2">
      <c r="A111" s="34"/>
      <c r="B111" s="34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111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  <c r="FP111" s="34"/>
      <c r="FQ111" s="34"/>
      <c r="FR111" s="34"/>
      <c r="FS111" s="34"/>
      <c r="FT111" s="34"/>
      <c r="FU111" s="34"/>
      <c r="FV111" s="34"/>
      <c r="FW111" s="34"/>
      <c r="FX111" s="34"/>
      <c r="FY111" s="34"/>
      <c r="FZ111" s="34"/>
      <c r="GA111" s="34"/>
      <c r="GB111" s="34"/>
      <c r="GC111" s="34"/>
      <c r="GD111" s="34"/>
      <c r="GE111" s="34"/>
      <c r="GF111" s="34"/>
      <c r="GG111" s="34"/>
      <c r="GH111" s="34"/>
      <c r="GI111" s="34"/>
      <c r="GJ111" s="34"/>
      <c r="GK111" s="34"/>
      <c r="GL111" s="34"/>
      <c r="GM111" s="34"/>
      <c r="GN111" s="34"/>
      <c r="GO111" s="34"/>
      <c r="GP111" s="34"/>
      <c r="GQ111" s="34"/>
      <c r="GR111" s="34"/>
      <c r="GS111" s="34"/>
      <c r="GT111" s="34"/>
      <c r="GU111" s="34"/>
      <c r="GV111" s="34"/>
      <c r="GW111" s="34"/>
      <c r="GX111" s="34"/>
      <c r="GY111" s="34"/>
      <c r="GZ111" s="34"/>
      <c r="HA111" s="34"/>
      <c r="HB111" s="34"/>
      <c r="HC111" s="34"/>
      <c r="HD111" s="34"/>
      <c r="HE111" s="34"/>
      <c r="HF111" s="34"/>
      <c r="HG111" s="34"/>
      <c r="HH111" s="34"/>
      <c r="HI111" s="34"/>
      <c r="HJ111" s="34"/>
      <c r="HK111" s="34"/>
      <c r="HL111" s="34"/>
      <c r="HM111" s="34"/>
      <c r="HN111" s="34"/>
      <c r="HO111" s="34"/>
      <c r="HP111" s="34"/>
      <c r="HQ111" s="34"/>
      <c r="HR111" s="34"/>
      <c r="HS111" s="34"/>
      <c r="HT111" s="34"/>
      <c r="HU111" s="34"/>
      <c r="HV111" s="34"/>
      <c r="HW111" s="34"/>
      <c r="HX111" s="34"/>
      <c r="HY111" s="34"/>
      <c r="HZ111" s="34"/>
      <c r="IA111" s="34"/>
      <c r="IB111" s="34"/>
      <c r="IC111" s="34"/>
      <c r="ID111" s="34"/>
      <c r="IE111" s="34"/>
      <c r="IF111" s="34"/>
      <c r="IG111" s="34"/>
      <c r="IH111" s="34"/>
      <c r="II111" s="34"/>
      <c r="IJ111" s="34"/>
    </row>
    <row r="112" spans="1:244" x14ac:dyDescent="0.2">
      <c r="A112" s="34"/>
      <c r="B112" s="34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111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4"/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4"/>
      <c r="FK112" s="34"/>
      <c r="FL112" s="34"/>
      <c r="FM112" s="34"/>
      <c r="FN112" s="34"/>
      <c r="FO112" s="34"/>
      <c r="FP112" s="34"/>
      <c r="FQ112" s="34"/>
      <c r="FR112" s="34"/>
      <c r="FS112" s="34"/>
      <c r="FT112" s="34"/>
      <c r="FU112" s="34"/>
      <c r="FV112" s="34"/>
      <c r="FW112" s="34"/>
      <c r="FX112" s="34"/>
      <c r="FY112" s="34"/>
      <c r="FZ112" s="34"/>
      <c r="GA112" s="34"/>
      <c r="GB112" s="34"/>
      <c r="GC112" s="34"/>
      <c r="GD112" s="34"/>
      <c r="GE112" s="34"/>
      <c r="GF112" s="34"/>
      <c r="GG112" s="34"/>
      <c r="GH112" s="34"/>
      <c r="GI112" s="34"/>
      <c r="GJ112" s="34"/>
      <c r="GK112" s="34"/>
      <c r="GL112" s="34"/>
      <c r="GM112" s="34"/>
      <c r="GN112" s="34"/>
      <c r="GO112" s="34"/>
      <c r="GP112" s="34"/>
      <c r="GQ112" s="34"/>
      <c r="GR112" s="34"/>
      <c r="GS112" s="34"/>
      <c r="GT112" s="34"/>
      <c r="GU112" s="34"/>
      <c r="GV112" s="34"/>
      <c r="GW112" s="34"/>
      <c r="GX112" s="34"/>
      <c r="GY112" s="34"/>
      <c r="GZ112" s="34"/>
      <c r="HA112" s="34"/>
      <c r="HB112" s="34"/>
      <c r="HC112" s="34"/>
      <c r="HD112" s="34"/>
      <c r="HE112" s="34"/>
      <c r="HF112" s="34"/>
      <c r="HG112" s="34"/>
      <c r="HH112" s="34"/>
      <c r="HI112" s="34"/>
      <c r="HJ112" s="34"/>
      <c r="HK112" s="34"/>
      <c r="HL112" s="34"/>
      <c r="HM112" s="34"/>
      <c r="HN112" s="34"/>
      <c r="HO112" s="34"/>
      <c r="HP112" s="34"/>
      <c r="HQ112" s="34"/>
      <c r="HR112" s="34"/>
      <c r="HS112" s="34"/>
      <c r="HT112" s="34"/>
      <c r="HU112" s="34"/>
      <c r="HV112" s="34"/>
      <c r="HW112" s="34"/>
      <c r="HX112" s="34"/>
      <c r="HY112" s="34"/>
      <c r="HZ112" s="34"/>
      <c r="IA112" s="34"/>
      <c r="IB112" s="34"/>
      <c r="IC112" s="34"/>
      <c r="ID112" s="34"/>
      <c r="IE112" s="34"/>
      <c r="IF112" s="34"/>
      <c r="IG112" s="34"/>
      <c r="IH112" s="34"/>
      <c r="II112" s="34"/>
      <c r="IJ112" s="34"/>
    </row>
    <row r="113" spans="1:244" x14ac:dyDescent="0.2">
      <c r="A113" s="34"/>
      <c r="B113" s="34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111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4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  <c r="FP113" s="34"/>
      <c r="FQ113" s="34"/>
      <c r="FR113" s="34"/>
      <c r="FS113" s="34"/>
      <c r="FT113" s="34"/>
      <c r="FU113" s="34"/>
      <c r="FV113" s="34"/>
      <c r="FW113" s="34"/>
      <c r="FX113" s="34"/>
      <c r="FY113" s="34"/>
      <c r="FZ113" s="34"/>
      <c r="GA113" s="34"/>
      <c r="GB113" s="34"/>
      <c r="GC113" s="34"/>
      <c r="GD113" s="34"/>
      <c r="GE113" s="34"/>
      <c r="GF113" s="34"/>
      <c r="GG113" s="34"/>
      <c r="GH113" s="34"/>
      <c r="GI113" s="34"/>
      <c r="GJ113" s="34"/>
      <c r="GK113" s="34"/>
      <c r="GL113" s="34"/>
      <c r="GM113" s="34"/>
      <c r="GN113" s="34"/>
      <c r="GO113" s="34"/>
      <c r="GP113" s="34"/>
      <c r="GQ113" s="34"/>
      <c r="GR113" s="34"/>
      <c r="GS113" s="34"/>
      <c r="GT113" s="34"/>
      <c r="GU113" s="34"/>
      <c r="GV113" s="34"/>
      <c r="GW113" s="34"/>
      <c r="GX113" s="34"/>
      <c r="GY113" s="34"/>
      <c r="GZ113" s="34"/>
      <c r="HA113" s="34"/>
      <c r="HB113" s="34"/>
      <c r="HC113" s="34"/>
      <c r="HD113" s="34"/>
      <c r="HE113" s="34"/>
      <c r="HF113" s="34"/>
      <c r="HG113" s="34"/>
      <c r="HH113" s="34"/>
      <c r="HI113" s="34"/>
      <c r="HJ113" s="34"/>
      <c r="HK113" s="34"/>
      <c r="HL113" s="34"/>
      <c r="HM113" s="34"/>
      <c r="HN113" s="34"/>
      <c r="HO113" s="34"/>
      <c r="HP113" s="34"/>
      <c r="HQ113" s="34"/>
      <c r="HR113" s="34"/>
      <c r="HS113" s="34"/>
      <c r="HT113" s="34"/>
      <c r="HU113" s="34"/>
      <c r="HV113" s="34"/>
      <c r="HW113" s="34"/>
      <c r="HX113" s="34"/>
      <c r="HY113" s="34"/>
      <c r="HZ113" s="34"/>
      <c r="IA113" s="34"/>
      <c r="IB113" s="34"/>
      <c r="IC113" s="34"/>
      <c r="ID113" s="34"/>
      <c r="IE113" s="34"/>
      <c r="IF113" s="34"/>
      <c r="IG113" s="34"/>
      <c r="IH113" s="34"/>
      <c r="II113" s="34"/>
      <c r="IJ113" s="34"/>
    </row>
    <row r="114" spans="1:244" x14ac:dyDescent="0.2">
      <c r="A114" s="34"/>
      <c r="B114" s="34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111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  <c r="FP114" s="34"/>
      <c r="FQ114" s="34"/>
      <c r="FR114" s="34"/>
      <c r="FS114" s="34"/>
      <c r="FT114" s="34"/>
      <c r="FU114" s="34"/>
      <c r="FV114" s="34"/>
      <c r="FW114" s="34"/>
      <c r="FX114" s="34"/>
      <c r="FY114" s="34"/>
      <c r="FZ114" s="34"/>
      <c r="GA114" s="34"/>
      <c r="GB114" s="34"/>
      <c r="GC114" s="34"/>
      <c r="GD114" s="34"/>
      <c r="GE114" s="34"/>
      <c r="GF114" s="34"/>
      <c r="GG114" s="34"/>
      <c r="GH114" s="34"/>
      <c r="GI114" s="34"/>
      <c r="GJ114" s="34"/>
      <c r="GK114" s="34"/>
      <c r="GL114" s="34"/>
      <c r="GM114" s="34"/>
      <c r="GN114" s="34"/>
      <c r="GO114" s="34"/>
      <c r="GP114" s="34"/>
      <c r="GQ114" s="34"/>
      <c r="GR114" s="34"/>
      <c r="GS114" s="34"/>
      <c r="GT114" s="34"/>
      <c r="GU114" s="34"/>
      <c r="GV114" s="34"/>
      <c r="GW114" s="34"/>
      <c r="GX114" s="34"/>
      <c r="GY114" s="34"/>
      <c r="GZ114" s="34"/>
      <c r="HA114" s="34"/>
      <c r="HB114" s="34"/>
      <c r="HC114" s="34"/>
      <c r="HD114" s="34"/>
      <c r="HE114" s="34"/>
      <c r="HF114" s="34"/>
      <c r="HG114" s="34"/>
      <c r="HH114" s="34"/>
      <c r="HI114" s="34"/>
      <c r="HJ114" s="34"/>
      <c r="HK114" s="34"/>
      <c r="HL114" s="34"/>
      <c r="HM114" s="34"/>
      <c r="HN114" s="34"/>
      <c r="HO114" s="34"/>
      <c r="HP114" s="34"/>
      <c r="HQ114" s="34"/>
      <c r="HR114" s="34"/>
      <c r="HS114" s="34"/>
      <c r="HT114" s="34"/>
      <c r="HU114" s="34"/>
      <c r="HV114" s="34"/>
      <c r="HW114" s="34"/>
      <c r="HX114" s="34"/>
      <c r="HY114" s="34"/>
      <c r="HZ114" s="34"/>
      <c r="IA114" s="34"/>
      <c r="IB114" s="34"/>
      <c r="IC114" s="34"/>
      <c r="ID114" s="34"/>
      <c r="IE114" s="34"/>
      <c r="IF114" s="34"/>
      <c r="IG114" s="34"/>
      <c r="IH114" s="34"/>
      <c r="II114" s="34"/>
      <c r="IJ114" s="34"/>
    </row>
    <row r="115" spans="1:244" x14ac:dyDescent="0.2">
      <c r="A115" s="34"/>
      <c r="B115" s="34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111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  <c r="FP115" s="34"/>
      <c r="FQ115" s="34"/>
      <c r="FR115" s="34"/>
      <c r="FS115" s="34"/>
      <c r="FT115" s="34"/>
      <c r="FU115" s="34"/>
      <c r="FV115" s="34"/>
      <c r="FW115" s="34"/>
      <c r="FX115" s="34"/>
      <c r="FY115" s="34"/>
      <c r="FZ115" s="34"/>
      <c r="GA115" s="34"/>
      <c r="GB115" s="34"/>
      <c r="GC115" s="34"/>
      <c r="GD115" s="34"/>
      <c r="GE115" s="34"/>
      <c r="GF115" s="34"/>
      <c r="GG115" s="34"/>
      <c r="GH115" s="34"/>
      <c r="GI115" s="34"/>
      <c r="GJ115" s="34"/>
      <c r="GK115" s="34"/>
      <c r="GL115" s="34"/>
      <c r="GM115" s="34"/>
      <c r="GN115" s="34"/>
      <c r="GO115" s="34"/>
      <c r="GP115" s="34"/>
      <c r="GQ115" s="34"/>
      <c r="GR115" s="34"/>
      <c r="GS115" s="34"/>
      <c r="GT115" s="34"/>
      <c r="GU115" s="34"/>
      <c r="GV115" s="34"/>
      <c r="GW115" s="34"/>
      <c r="GX115" s="34"/>
      <c r="GY115" s="34"/>
      <c r="GZ115" s="34"/>
      <c r="HA115" s="34"/>
      <c r="HB115" s="34"/>
      <c r="HC115" s="34"/>
      <c r="HD115" s="34"/>
      <c r="HE115" s="34"/>
      <c r="HF115" s="34"/>
      <c r="HG115" s="34"/>
      <c r="HH115" s="34"/>
      <c r="HI115" s="34"/>
      <c r="HJ115" s="34"/>
      <c r="HK115" s="34"/>
      <c r="HL115" s="34"/>
      <c r="HM115" s="34"/>
      <c r="HN115" s="34"/>
      <c r="HO115" s="34"/>
      <c r="HP115" s="34"/>
      <c r="HQ115" s="34"/>
      <c r="HR115" s="34"/>
      <c r="HS115" s="34"/>
      <c r="HT115" s="34"/>
      <c r="HU115" s="34"/>
      <c r="HV115" s="34"/>
      <c r="HW115" s="34"/>
      <c r="HX115" s="34"/>
      <c r="HY115" s="34"/>
      <c r="HZ115" s="34"/>
      <c r="IA115" s="34"/>
      <c r="IB115" s="34"/>
      <c r="IC115" s="34"/>
      <c r="ID115" s="34"/>
      <c r="IE115" s="34"/>
      <c r="IF115" s="34"/>
      <c r="IG115" s="34"/>
      <c r="IH115" s="34"/>
      <c r="II115" s="34"/>
      <c r="IJ115" s="34"/>
    </row>
    <row r="116" spans="1:244" x14ac:dyDescent="0.2">
      <c r="A116" s="34"/>
      <c r="B116" s="34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111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  <c r="FP116" s="34"/>
      <c r="FQ116" s="34"/>
      <c r="FR116" s="34"/>
      <c r="FS116" s="34"/>
      <c r="FT116" s="34"/>
      <c r="FU116" s="34"/>
      <c r="FV116" s="34"/>
      <c r="FW116" s="34"/>
      <c r="FX116" s="34"/>
      <c r="FY116" s="34"/>
      <c r="FZ116" s="34"/>
      <c r="GA116" s="34"/>
      <c r="GB116" s="34"/>
      <c r="GC116" s="34"/>
      <c r="GD116" s="34"/>
      <c r="GE116" s="34"/>
      <c r="GF116" s="34"/>
      <c r="GG116" s="34"/>
      <c r="GH116" s="34"/>
      <c r="GI116" s="34"/>
      <c r="GJ116" s="34"/>
      <c r="GK116" s="34"/>
      <c r="GL116" s="34"/>
      <c r="GM116" s="34"/>
      <c r="GN116" s="34"/>
      <c r="GO116" s="34"/>
      <c r="GP116" s="34"/>
      <c r="GQ116" s="34"/>
      <c r="GR116" s="34"/>
      <c r="GS116" s="34"/>
      <c r="GT116" s="34"/>
      <c r="GU116" s="34"/>
      <c r="GV116" s="34"/>
      <c r="GW116" s="34"/>
      <c r="GX116" s="34"/>
      <c r="GY116" s="34"/>
      <c r="GZ116" s="34"/>
      <c r="HA116" s="34"/>
      <c r="HB116" s="34"/>
      <c r="HC116" s="34"/>
      <c r="HD116" s="34"/>
      <c r="HE116" s="34"/>
      <c r="HF116" s="34"/>
      <c r="HG116" s="34"/>
      <c r="HH116" s="34"/>
      <c r="HI116" s="34"/>
      <c r="HJ116" s="34"/>
      <c r="HK116" s="34"/>
      <c r="HL116" s="34"/>
      <c r="HM116" s="34"/>
      <c r="HN116" s="34"/>
      <c r="HO116" s="34"/>
      <c r="HP116" s="34"/>
      <c r="HQ116" s="34"/>
      <c r="HR116" s="34"/>
      <c r="HS116" s="34"/>
      <c r="HT116" s="34"/>
      <c r="HU116" s="34"/>
      <c r="HV116" s="34"/>
      <c r="HW116" s="34"/>
      <c r="HX116" s="34"/>
      <c r="HY116" s="34"/>
      <c r="HZ116" s="34"/>
      <c r="IA116" s="34"/>
      <c r="IB116" s="34"/>
      <c r="IC116" s="34"/>
      <c r="ID116" s="34"/>
      <c r="IE116" s="34"/>
      <c r="IF116" s="34"/>
      <c r="IG116" s="34"/>
      <c r="IH116" s="34"/>
      <c r="II116" s="34"/>
      <c r="IJ116" s="34"/>
    </row>
    <row r="117" spans="1:244" x14ac:dyDescent="0.2">
      <c r="A117" s="34"/>
      <c r="B117" s="34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111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  <c r="EU117" s="34"/>
      <c r="EV117" s="34"/>
      <c r="EW117" s="34"/>
      <c r="EX117" s="34"/>
      <c r="EY117" s="34"/>
      <c r="EZ117" s="34"/>
      <c r="FA117" s="34"/>
      <c r="FB117" s="34"/>
      <c r="FC117" s="34"/>
      <c r="FD117" s="34"/>
      <c r="FE117" s="34"/>
      <c r="FF117" s="34"/>
      <c r="FG117" s="34"/>
      <c r="FH117" s="34"/>
      <c r="FI117" s="34"/>
      <c r="FJ117" s="34"/>
      <c r="FK117" s="34"/>
      <c r="FL117" s="34"/>
      <c r="FM117" s="34"/>
      <c r="FN117" s="34"/>
      <c r="FO117" s="34"/>
      <c r="FP117" s="34"/>
      <c r="FQ117" s="34"/>
      <c r="FR117" s="34"/>
      <c r="FS117" s="34"/>
      <c r="FT117" s="34"/>
      <c r="FU117" s="34"/>
      <c r="FV117" s="34"/>
      <c r="FW117" s="34"/>
      <c r="FX117" s="34"/>
      <c r="FY117" s="34"/>
      <c r="FZ117" s="34"/>
      <c r="GA117" s="34"/>
      <c r="GB117" s="34"/>
      <c r="GC117" s="34"/>
      <c r="GD117" s="34"/>
      <c r="GE117" s="34"/>
      <c r="GF117" s="34"/>
      <c r="GG117" s="34"/>
      <c r="GH117" s="34"/>
      <c r="GI117" s="34"/>
      <c r="GJ117" s="34"/>
      <c r="GK117" s="34"/>
      <c r="GL117" s="34"/>
      <c r="GM117" s="34"/>
      <c r="GN117" s="34"/>
      <c r="GO117" s="34"/>
      <c r="GP117" s="34"/>
      <c r="GQ117" s="34"/>
      <c r="GR117" s="34"/>
      <c r="GS117" s="34"/>
      <c r="GT117" s="34"/>
      <c r="GU117" s="34"/>
      <c r="GV117" s="34"/>
      <c r="GW117" s="34"/>
      <c r="GX117" s="34"/>
      <c r="GY117" s="34"/>
      <c r="GZ117" s="34"/>
      <c r="HA117" s="34"/>
      <c r="HB117" s="34"/>
      <c r="HC117" s="34"/>
      <c r="HD117" s="34"/>
      <c r="HE117" s="34"/>
      <c r="HF117" s="34"/>
      <c r="HG117" s="34"/>
      <c r="HH117" s="34"/>
      <c r="HI117" s="34"/>
      <c r="HJ117" s="34"/>
      <c r="HK117" s="34"/>
      <c r="HL117" s="34"/>
      <c r="HM117" s="34"/>
      <c r="HN117" s="34"/>
      <c r="HO117" s="34"/>
      <c r="HP117" s="34"/>
      <c r="HQ117" s="34"/>
      <c r="HR117" s="34"/>
      <c r="HS117" s="34"/>
      <c r="HT117" s="34"/>
      <c r="HU117" s="34"/>
      <c r="HV117" s="34"/>
      <c r="HW117" s="34"/>
      <c r="HX117" s="34"/>
      <c r="HY117" s="34"/>
      <c r="HZ117" s="34"/>
      <c r="IA117" s="34"/>
      <c r="IB117" s="34"/>
      <c r="IC117" s="34"/>
      <c r="ID117" s="34"/>
      <c r="IE117" s="34"/>
      <c r="IF117" s="34"/>
      <c r="IG117" s="34"/>
      <c r="IH117" s="34"/>
      <c r="II117" s="34"/>
      <c r="IJ117" s="34"/>
    </row>
    <row r="118" spans="1:244" x14ac:dyDescent="0.2">
      <c r="A118" s="34"/>
      <c r="B118" s="34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111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4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  <c r="FP118" s="34"/>
      <c r="FQ118" s="34"/>
      <c r="FR118" s="34"/>
      <c r="FS118" s="34"/>
      <c r="FT118" s="34"/>
      <c r="FU118" s="34"/>
      <c r="FV118" s="34"/>
      <c r="FW118" s="34"/>
      <c r="FX118" s="34"/>
      <c r="FY118" s="34"/>
      <c r="FZ118" s="34"/>
      <c r="GA118" s="34"/>
      <c r="GB118" s="34"/>
      <c r="GC118" s="34"/>
      <c r="GD118" s="34"/>
      <c r="GE118" s="34"/>
      <c r="GF118" s="34"/>
      <c r="GG118" s="34"/>
      <c r="GH118" s="34"/>
      <c r="GI118" s="34"/>
      <c r="GJ118" s="34"/>
      <c r="GK118" s="34"/>
      <c r="GL118" s="34"/>
      <c r="GM118" s="34"/>
      <c r="GN118" s="34"/>
      <c r="GO118" s="34"/>
      <c r="GP118" s="34"/>
      <c r="GQ118" s="34"/>
      <c r="GR118" s="34"/>
      <c r="GS118" s="34"/>
      <c r="GT118" s="34"/>
      <c r="GU118" s="34"/>
      <c r="GV118" s="34"/>
      <c r="GW118" s="34"/>
      <c r="GX118" s="34"/>
      <c r="GY118" s="34"/>
      <c r="GZ118" s="34"/>
      <c r="HA118" s="34"/>
      <c r="HB118" s="34"/>
      <c r="HC118" s="34"/>
      <c r="HD118" s="34"/>
      <c r="HE118" s="34"/>
      <c r="HF118" s="34"/>
      <c r="HG118" s="34"/>
      <c r="HH118" s="34"/>
      <c r="HI118" s="34"/>
      <c r="HJ118" s="34"/>
      <c r="HK118" s="34"/>
      <c r="HL118" s="34"/>
      <c r="HM118" s="34"/>
      <c r="HN118" s="34"/>
      <c r="HO118" s="34"/>
      <c r="HP118" s="34"/>
      <c r="HQ118" s="34"/>
      <c r="HR118" s="34"/>
      <c r="HS118" s="34"/>
      <c r="HT118" s="34"/>
      <c r="HU118" s="34"/>
      <c r="HV118" s="34"/>
      <c r="HW118" s="34"/>
      <c r="HX118" s="34"/>
      <c r="HY118" s="34"/>
      <c r="HZ118" s="34"/>
      <c r="IA118" s="34"/>
      <c r="IB118" s="34"/>
      <c r="IC118" s="34"/>
      <c r="ID118" s="34"/>
      <c r="IE118" s="34"/>
      <c r="IF118" s="34"/>
      <c r="IG118" s="34"/>
      <c r="IH118" s="34"/>
      <c r="II118" s="34"/>
      <c r="IJ118" s="34"/>
    </row>
    <row r="119" spans="1:244" x14ac:dyDescent="0.2">
      <c r="A119" s="34"/>
      <c r="B119" s="34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111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  <c r="FP119" s="34"/>
      <c r="FQ119" s="34"/>
      <c r="FR119" s="34"/>
      <c r="FS119" s="34"/>
      <c r="FT119" s="34"/>
      <c r="FU119" s="34"/>
      <c r="FV119" s="34"/>
      <c r="FW119" s="34"/>
      <c r="FX119" s="34"/>
      <c r="FY119" s="34"/>
      <c r="FZ119" s="34"/>
      <c r="GA119" s="34"/>
      <c r="GB119" s="34"/>
      <c r="GC119" s="34"/>
      <c r="GD119" s="34"/>
      <c r="GE119" s="34"/>
      <c r="GF119" s="34"/>
      <c r="GG119" s="34"/>
      <c r="GH119" s="34"/>
      <c r="GI119" s="34"/>
      <c r="GJ119" s="34"/>
      <c r="GK119" s="34"/>
      <c r="GL119" s="34"/>
      <c r="GM119" s="34"/>
      <c r="GN119" s="34"/>
      <c r="GO119" s="34"/>
      <c r="GP119" s="34"/>
      <c r="GQ119" s="34"/>
      <c r="GR119" s="34"/>
      <c r="GS119" s="34"/>
      <c r="GT119" s="34"/>
      <c r="GU119" s="34"/>
      <c r="GV119" s="34"/>
      <c r="GW119" s="34"/>
      <c r="GX119" s="34"/>
      <c r="GY119" s="34"/>
      <c r="GZ119" s="34"/>
      <c r="HA119" s="34"/>
      <c r="HB119" s="34"/>
      <c r="HC119" s="34"/>
      <c r="HD119" s="34"/>
      <c r="HE119" s="34"/>
      <c r="HF119" s="34"/>
      <c r="HG119" s="34"/>
      <c r="HH119" s="34"/>
      <c r="HI119" s="34"/>
      <c r="HJ119" s="34"/>
      <c r="HK119" s="34"/>
      <c r="HL119" s="34"/>
      <c r="HM119" s="34"/>
      <c r="HN119" s="34"/>
      <c r="HO119" s="34"/>
      <c r="HP119" s="34"/>
      <c r="HQ119" s="34"/>
      <c r="HR119" s="34"/>
      <c r="HS119" s="34"/>
      <c r="HT119" s="34"/>
      <c r="HU119" s="34"/>
      <c r="HV119" s="34"/>
      <c r="HW119" s="34"/>
      <c r="HX119" s="34"/>
      <c r="HY119" s="34"/>
      <c r="HZ119" s="34"/>
      <c r="IA119" s="34"/>
      <c r="IB119" s="34"/>
      <c r="IC119" s="34"/>
      <c r="ID119" s="34"/>
      <c r="IE119" s="34"/>
      <c r="IF119" s="34"/>
      <c r="IG119" s="34"/>
      <c r="IH119" s="34"/>
      <c r="II119" s="34"/>
      <c r="IJ119" s="34"/>
    </row>
    <row r="120" spans="1:244" x14ac:dyDescent="0.2">
      <c r="A120" s="34"/>
      <c r="B120" s="34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111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4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4"/>
      <c r="FD120" s="34"/>
      <c r="FE120" s="34"/>
      <c r="FF120" s="34"/>
      <c r="FG120" s="34"/>
      <c r="FH120" s="34"/>
      <c r="FI120" s="34"/>
      <c r="FJ120" s="34"/>
      <c r="FK120" s="34"/>
      <c r="FL120" s="34"/>
      <c r="FM120" s="34"/>
      <c r="FN120" s="34"/>
      <c r="FO120" s="34"/>
      <c r="FP120" s="34"/>
      <c r="FQ120" s="34"/>
      <c r="FR120" s="34"/>
      <c r="FS120" s="34"/>
      <c r="FT120" s="34"/>
      <c r="FU120" s="34"/>
      <c r="FV120" s="34"/>
      <c r="FW120" s="34"/>
      <c r="FX120" s="34"/>
      <c r="FY120" s="34"/>
      <c r="FZ120" s="34"/>
      <c r="GA120" s="34"/>
      <c r="GB120" s="34"/>
      <c r="GC120" s="34"/>
      <c r="GD120" s="34"/>
      <c r="GE120" s="34"/>
      <c r="GF120" s="34"/>
      <c r="GG120" s="34"/>
      <c r="GH120" s="34"/>
      <c r="GI120" s="34"/>
      <c r="GJ120" s="34"/>
      <c r="GK120" s="34"/>
      <c r="GL120" s="34"/>
      <c r="GM120" s="34"/>
      <c r="GN120" s="34"/>
      <c r="GO120" s="34"/>
      <c r="GP120" s="34"/>
      <c r="GQ120" s="34"/>
      <c r="GR120" s="34"/>
      <c r="GS120" s="34"/>
      <c r="GT120" s="34"/>
      <c r="GU120" s="34"/>
      <c r="GV120" s="34"/>
      <c r="GW120" s="34"/>
      <c r="GX120" s="34"/>
      <c r="GY120" s="34"/>
      <c r="GZ120" s="34"/>
      <c r="HA120" s="34"/>
      <c r="HB120" s="34"/>
      <c r="HC120" s="34"/>
      <c r="HD120" s="34"/>
      <c r="HE120" s="34"/>
      <c r="HF120" s="34"/>
      <c r="HG120" s="34"/>
      <c r="HH120" s="34"/>
      <c r="HI120" s="34"/>
      <c r="HJ120" s="34"/>
      <c r="HK120" s="34"/>
      <c r="HL120" s="34"/>
      <c r="HM120" s="34"/>
      <c r="HN120" s="34"/>
      <c r="HO120" s="34"/>
      <c r="HP120" s="34"/>
      <c r="HQ120" s="34"/>
      <c r="HR120" s="34"/>
      <c r="HS120" s="34"/>
      <c r="HT120" s="34"/>
      <c r="HU120" s="34"/>
      <c r="HV120" s="34"/>
      <c r="HW120" s="34"/>
      <c r="HX120" s="34"/>
      <c r="HY120" s="34"/>
      <c r="HZ120" s="34"/>
      <c r="IA120" s="34"/>
      <c r="IB120" s="34"/>
      <c r="IC120" s="34"/>
      <c r="ID120" s="34"/>
      <c r="IE120" s="34"/>
      <c r="IF120" s="34"/>
      <c r="IG120" s="34"/>
      <c r="IH120" s="34"/>
      <c r="II120" s="34"/>
      <c r="IJ120" s="34"/>
    </row>
    <row r="121" spans="1:244" x14ac:dyDescent="0.2">
      <c r="A121" s="34"/>
      <c r="B121" s="34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111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  <c r="FP121" s="34"/>
      <c r="FQ121" s="34"/>
      <c r="FR121" s="34"/>
      <c r="FS121" s="34"/>
      <c r="FT121" s="34"/>
      <c r="FU121" s="34"/>
      <c r="FV121" s="34"/>
      <c r="FW121" s="34"/>
      <c r="FX121" s="34"/>
      <c r="FY121" s="34"/>
      <c r="FZ121" s="34"/>
      <c r="GA121" s="34"/>
      <c r="GB121" s="34"/>
      <c r="GC121" s="34"/>
      <c r="GD121" s="34"/>
      <c r="GE121" s="34"/>
      <c r="GF121" s="34"/>
      <c r="GG121" s="34"/>
      <c r="GH121" s="34"/>
      <c r="GI121" s="34"/>
      <c r="GJ121" s="34"/>
      <c r="GK121" s="34"/>
      <c r="GL121" s="34"/>
      <c r="GM121" s="34"/>
      <c r="GN121" s="34"/>
      <c r="GO121" s="34"/>
      <c r="GP121" s="34"/>
      <c r="GQ121" s="34"/>
      <c r="GR121" s="34"/>
      <c r="GS121" s="34"/>
      <c r="GT121" s="34"/>
      <c r="GU121" s="34"/>
      <c r="GV121" s="34"/>
      <c r="GW121" s="34"/>
      <c r="GX121" s="34"/>
      <c r="GY121" s="34"/>
      <c r="GZ121" s="34"/>
      <c r="HA121" s="34"/>
      <c r="HB121" s="34"/>
      <c r="HC121" s="34"/>
      <c r="HD121" s="34"/>
      <c r="HE121" s="34"/>
      <c r="HF121" s="34"/>
      <c r="HG121" s="34"/>
      <c r="HH121" s="34"/>
      <c r="HI121" s="34"/>
      <c r="HJ121" s="34"/>
      <c r="HK121" s="34"/>
      <c r="HL121" s="34"/>
      <c r="HM121" s="34"/>
      <c r="HN121" s="34"/>
      <c r="HO121" s="34"/>
      <c r="HP121" s="34"/>
      <c r="HQ121" s="34"/>
      <c r="HR121" s="34"/>
      <c r="HS121" s="34"/>
      <c r="HT121" s="34"/>
      <c r="HU121" s="34"/>
      <c r="HV121" s="34"/>
      <c r="HW121" s="34"/>
      <c r="HX121" s="34"/>
      <c r="HY121" s="34"/>
      <c r="HZ121" s="34"/>
      <c r="IA121" s="34"/>
      <c r="IB121" s="34"/>
      <c r="IC121" s="34"/>
      <c r="ID121" s="34"/>
      <c r="IE121" s="34"/>
      <c r="IF121" s="34"/>
      <c r="IG121" s="34"/>
      <c r="IH121" s="34"/>
      <c r="II121" s="34"/>
      <c r="IJ121" s="34"/>
    </row>
    <row r="122" spans="1:244" x14ac:dyDescent="0.2">
      <c r="A122" s="34"/>
      <c r="B122" s="34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111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EQ122" s="34"/>
      <c r="ER122" s="34"/>
      <c r="ES122" s="34"/>
      <c r="ET122" s="34"/>
      <c r="EU122" s="34"/>
      <c r="EV122" s="34"/>
      <c r="EW122" s="34"/>
      <c r="EX122" s="34"/>
      <c r="EY122" s="34"/>
      <c r="EZ122" s="34"/>
      <c r="FA122" s="34"/>
      <c r="FB122" s="34"/>
      <c r="FC122" s="34"/>
      <c r="FD122" s="34"/>
      <c r="FE122" s="34"/>
      <c r="FF122" s="34"/>
      <c r="FG122" s="34"/>
      <c r="FH122" s="34"/>
      <c r="FI122" s="34"/>
      <c r="FJ122" s="34"/>
      <c r="FK122" s="34"/>
      <c r="FL122" s="34"/>
      <c r="FM122" s="34"/>
      <c r="FN122" s="34"/>
      <c r="FO122" s="34"/>
      <c r="FP122" s="34"/>
      <c r="FQ122" s="34"/>
      <c r="FR122" s="34"/>
      <c r="FS122" s="34"/>
      <c r="FT122" s="34"/>
      <c r="FU122" s="34"/>
      <c r="FV122" s="34"/>
      <c r="FW122" s="34"/>
      <c r="FX122" s="34"/>
      <c r="FY122" s="34"/>
      <c r="FZ122" s="34"/>
      <c r="GA122" s="34"/>
      <c r="GB122" s="34"/>
      <c r="GC122" s="34"/>
      <c r="GD122" s="34"/>
      <c r="GE122" s="34"/>
      <c r="GF122" s="34"/>
      <c r="GG122" s="34"/>
      <c r="GH122" s="34"/>
      <c r="GI122" s="34"/>
      <c r="GJ122" s="34"/>
      <c r="GK122" s="34"/>
      <c r="GL122" s="34"/>
      <c r="GM122" s="34"/>
      <c r="GN122" s="34"/>
      <c r="GO122" s="34"/>
      <c r="GP122" s="34"/>
      <c r="GQ122" s="34"/>
      <c r="GR122" s="34"/>
      <c r="GS122" s="34"/>
      <c r="GT122" s="34"/>
      <c r="GU122" s="34"/>
      <c r="GV122" s="34"/>
      <c r="GW122" s="34"/>
      <c r="GX122" s="34"/>
      <c r="GY122" s="34"/>
      <c r="GZ122" s="34"/>
      <c r="HA122" s="34"/>
      <c r="HB122" s="34"/>
      <c r="HC122" s="34"/>
      <c r="HD122" s="34"/>
      <c r="HE122" s="34"/>
      <c r="HF122" s="34"/>
      <c r="HG122" s="34"/>
      <c r="HH122" s="34"/>
      <c r="HI122" s="34"/>
      <c r="HJ122" s="34"/>
      <c r="HK122" s="34"/>
      <c r="HL122" s="34"/>
      <c r="HM122" s="34"/>
      <c r="HN122" s="34"/>
      <c r="HO122" s="34"/>
      <c r="HP122" s="34"/>
      <c r="HQ122" s="34"/>
      <c r="HR122" s="34"/>
      <c r="HS122" s="34"/>
      <c r="HT122" s="34"/>
      <c r="HU122" s="34"/>
      <c r="HV122" s="34"/>
      <c r="HW122" s="34"/>
      <c r="HX122" s="34"/>
      <c r="HY122" s="34"/>
      <c r="HZ122" s="34"/>
      <c r="IA122" s="34"/>
      <c r="IB122" s="34"/>
      <c r="IC122" s="34"/>
      <c r="ID122" s="34"/>
      <c r="IE122" s="34"/>
      <c r="IF122" s="34"/>
      <c r="IG122" s="34"/>
      <c r="IH122" s="34"/>
      <c r="II122" s="34"/>
      <c r="IJ122" s="34"/>
    </row>
    <row r="123" spans="1:244" x14ac:dyDescent="0.2">
      <c r="A123" s="34"/>
      <c r="B123" s="34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111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  <c r="FP123" s="34"/>
      <c r="FQ123" s="34"/>
      <c r="FR123" s="34"/>
      <c r="FS123" s="34"/>
      <c r="FT123" s="34"/>
      <c r="FU123" s="34"/>
      <c r="FV123" s="34"/>
      <c r="FW123" s="34"/>
      <c r="FX123" s="34"/>
      <c r="FY123" s="34"/>
      <c r="FZ123" s="34"/>
      <c r="GA123" s="34"/>
      <c r="GB123" s="34"/>
      <c r="GC123" s="34"/>
      <c r="GD123" s="34"/>
      <c r="GE123" s="34"/>
      <c r="GF123" s="34"/>
      <c r="GG123" s="34"/>
      <c r="GH123" s="34"/>
      <c r="GI123" s="34"/>
      <c r="GJ123" s="34"/>
      <c r="GK123" s="34"/>
      <c r="GL123" s="34"/>
      <c r="GM123" s="34"/>
      <c r="GN123" s="34"/>
      <c r="GO123" s="34"/>
      <c r="GP123" s="34"/>
      <c r="GQ123" s="34"/>
      <c r="GR123" s="34"/>
      <c r="GS123" s="34"/>
      <c r="GT123" s="34"/>
      <c r="GU123" s="34"/>
      <c r="GV123" s="34"/>
      <c r="GW123" s="34"/>
      <c r="GX123" s="34"/>
      <c r="GY123" s="34"/>
      <c r="GZ123" s="34"/>
      <c r="HA123" s="34"/>
      <c r="HB123" s="34"/>
      <c r="HC123" s="34"/>
      <c r="HD123" s="34"/>
      <c r="HE123" s="34"/>
      <c r="HF123" s="34"/>
      <c r="HG123" s="34"/>
      <c r="HH123" s="34"/>
      <c r="HI123" s="34"/>
      <c r="HJ123" s="34"/>
      <c r="HK123" s="34"/>
      <c r="HL123" s="34"/>
      <c r="HM123" s="34"/>
      <c r="HN123" s="34"/>
      <c r="HO123" s="34"/>
      <c r="HP123" s="34"/>
      <c r="HQ123" s="34"/>
      <c r="HR123" s="34"/>
      <c r="HS123" s="34"/>
      <c r="HT123" s="34"/>
      <c r="HU123" s="34"/>
      <c r="HV123" s="34"/>
      <c r="HW123" s="34"/>
      <c r="HX123" s="34"/>
      <c r="HY123" s="34"/>
      <c r="HZ123" s="34"/>
      <c r="IA123" s="34"/>
      <c r="IB123" s="34"/>
      <c r="IC123" s="34"/>
      <c r="ID123" s="34"/>
      <c r="IE123" s="34"/>
      <c r="IF123" s="34"/>
      <c r="IG123" s="34"/>
      <c r="IH123" s="34"/>
      <c r="II123" s="34"/>
      <c r="IJ123" s="34"/>
    </row>
    <row r="124" spans="1:244" x14ac:dyDescent="0.2">
      <c r="A124" s="34"/>
      <c r="B124" s="34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111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4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  <c r="EO124" s="34"/>
      <c r="EP124" s="34"/>
      <c r="EQ124" s="34"/>
      <c r="ER124" s="34"/>
      <c r="ES124" s="34"/>
      <c r="ET124" s="34"/>
      <c r="EU124" s="34"/>
      <c r="EV124" s="34"/>
      <c r="EW124" s="34"/>
      <c r="EX124" s="34"/>
      <c r="EY124" s="34"/>
      <c r="EZ124" s="34"/>
      <c r="FA124" s="34"/>
      <c r="FB124" s="34"/>
      <c r="FC124" s="34"/>
      <c r="FD124" s="34"/>
      <c r="FE124" s="34"/>
      <c r="FF124" s="34"/>
      <c r="FG124" s="34"/>
      <c r="FH124" s="34"/>
      <c r="FI124" s="34"/>
      <c r="FJ124" s="34"/>
      <c r="FK124" s="34"/>
      <c r="FL124" s="34"/>
      <c r="FM124" s="34"/>
      <c r="FN124" s="34"/>
      <c r="FO124" s="34"/>
      <c r="FP124" s="34"/>
      <c r="FQ124" s="34"/>
      <c r="FR124" s="34"/>
      <c r="FS124" s="34"/>
      <c r="FT124" s="34"/>
      <c r="FU124" s="34"/>
      <c r="FV124" s="34"/>
      <c r="FW124" s="34"/>
      <c r="FX124" s="34"/>
      <c r="FY124" s="34"/>
      <c r="FZ124" s="34"/>
      <c r="GA124" s="34"/>
      <c r="GB124" s="34"/>
      <c r="GC124" s="34"/>
      <c r="GD124" s="34"/>
      <c r="GE124" s="34"/>
      <c r="GF124" s="34"/>
      <c r="GG124" s="34"/>
      <c r="GH124" s="34"/>
      <c r="GI124" s="34"/>
      <c r="GJ124" s="34"/>
      <c r="GK124" s="34"/>
      <c r="GL124" s="34"/>
      <c r="GM124" s="34"/>
      <c r="GN124" s="34"/>
      <c r="GO124" s="34"/>
      <c r="GP124" s="34"/>
      <c r="GQ124" s="34"/>
      <c r="GR124" s="34"/>
      <c r="GS124" s="34"/>
      <c r="GT124" s="34"/>
      <c r="GU124" s="34"/>
      <c r="GV124" s="34"/>
      <c r="GW124" s="34"/>
      <c r="GX124" s="34"/>
      <c r="GY124" s="34"/>
      <c r="GZ124" s="34"/>
      <c r="HA124" s="34"/>
      <c r="HB124" s="34"/>
      <c r="HC124" s="34"/>
      <c r="HD124" s="34"/>
      <c r="HE124" s="34"/>
      <c r="HF124" s="34"/>
      <c r="HG124" s="34"/>
      <c r="HH124" s="34"/>
      <c r="HI124" s="34"/>
      <c r="HJ124" s="34"/>
      <c r="HK124" s="34"/>
      <c r="HL124" s="34"/>
      <c r="HM124" s="34"/>
      <c r="HN124" s="34"/>
      <c r="HO124" s="34"/>
      <c r="HP124" s="34"/>
      <c r="HQ124" s="34"/>
      <c r="HR124" s="34"/>
      <c r="HS124" s="34"/>
      <c r="HT124" s="34"/>
      <c r="HU124" s="34"/>
      <c r="HV124" s="34"/>
      <c r="HW124" s="34"/>
      <c r="HX124" s="34"/>
      <c r="HY124" s="34"/>
      <c r="HZ124" s="34"/>
      <c r="IA124" s="34"/>
      <c r="IB124" s="34"/>
      <c r="IC124" s="34"/>
      <c r="ID124" s="34"/>
      <c r="IE124" s="34"/>
      <c r="IF124" s="34"/>
      <c r="IG124" s="34"/>
      <c r="IH124" s="34"/>
      <c r="II124" s="34"/>
      <c r="IJ124" s="34"/>
    </row>
    <row r="125" spans="1:244" x14ac:dyDescent="0.2">
      <c r="A125" s="34"/>
      <c r="B125" s="34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111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4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  <c r="EO125" s="34"/>
      <c r="EP125" s="34"/>
      <c r="EQ125" s="34"/>
      <c r="ER125" s="34"/>
      <c r="ES125" s="34"/>
      <c r="ET125" s="34"/>
      <c r="EU125" s="34"/>
      <c r="EV125" s="34"/>
      <c r="EW125" s="34"/>
      <c r="EX125" s="34"/>
      <c r="EY125" s="34"/>
      <c r="EZ125" s="34"/>
      <c r="FA125" s="34"/>
      <c r="FB125" s="34"/>
      <c r="FC125" s="34"/>
      <c r="FD125" s="34"/>
      <c r="FE125" s="34"/>
      <c r="FF125" s="34"/>
      <c r="FG125" s="34"/>
      <c r="FH125" s="34"/>
      <c r="FI125" s="34"/>
      <c r="FJ125" s="34"/>
      <c r="FK125" s="34"/>
      <c r="FL125" s="34"/>
      <c r="FM125" s="34"/>
      <c r="FN125" s="34"/>
      <c r="FO125" s="34"/>
      <c r="FP125" s="34"/>
      <c r="FQ125" s="34"/>
      <c r="FR125" s="34"/>
      <c r="FS125" s="34"/>
      <c r="FT125" s="34"/>
      <c r="FU125" s="34"/>
      <c r="FV125" s="34"/>
      <c r="FW125" s="34"/>
      <c r="FX125" s="34"/>
      <c r="FY125" s="34"/>
      <c r="FZ125" s="34"/>
      <c r="GA125" s="34"/>
      <c r="GB125" s="34"/>
      <c r="GC125" s="34"/>
      <c r="GD125" s="34"/>
      <c r="GE125" s="34"/>
      <c r="GF125" s="34"/>
      <c r="GG125" s="34"/>
      <c r="GH125" s="34"/>
      <c r="GI125" s="34"/>
      <c r="GJ125" s="34"/>
      <c r="GK125" s="34"/>
      <c r="GL125" s="34"/>
      <c r="GM125" s="34"/>
      <c r="GN125" s="34"/>
      <c r="GO125" s="34"/>
      <c r="GP125" s="34"/>
      <c r="GQ125" s="34"/>
      <c r="GR125" s="34"/>
      <c r="GS125" s="34"/>
      <c r="GT125" s="34"/>
      <c r="GU125" s="34"/>
      <c r="GV125" s="34"/>
      <c r="GW125" s="34"/>
      <c r="GX125" s="34"/>
      <c r="GY125" s="34"/>
      <c r="GZ125" s="34"/>
      <c r="HA125" s="34"/>
      <c r="HB125" s="34"/>
      <c r="HC125" s="34"/>
      <c r="HD125" s="34"/>
      <c r="HE125" s="34"/>
      <c r="HF125" s="34"/>
      <c r="HG125" s="34"/>
      <c r="HH125" s="34"/>
      <c r="HI125" s="34"/>
      <c r="HJ125" s="34"/>
      <c r="HK125" s="34"/>
      <c r="HL125" s="34"/>
      <c r="HM125" s="34"/>
      <c r="HN125" s="34"/>
      <c r="HO125" s="34"/>
      <c r="HP125" s="34"/>
      <c r="HQ125" s="34"/>
      <c r="HR125" s="34"/>
      <c r="HS125" s="34"/>
      <c r="HT125" s="34"/>
      <c r="HU125" s="34"/>
      <c r="HV125" s="34"/>
      <c r="HW125" s="34"/>
      <c r="HX125" s="34"/>
      <c r="HY125" s="34"/>
      <c r="HZ125" s="34"/>
      <c r="IA125" s="34"/>
      <c r="IB125" s="34"/>
      <c r="IC125" s="34"/>
      <c r="ID125" s="34"/>
      <c r="IE125" s="34"/>
      <c r="IF125" s="34"/>
      <c r="IG125" s="34"/>
      <c r="IH125" s="34"/>
      <c r="II125" s="34"/>
      <c r="IJ125" s="34"/>
    </row>
    <row r="126" spans="1:244" x14ac:dyDescent="0.2">
      <c r="A126" s="34"/>
      <c r="B126" s="34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111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  <c r="FP126" s="34"/>
      <c r="FQ126" s="34"/>
      <c r="FR126" s="34"/>
      <c r="FS126" s="34"/>
      <c r="FT126" s="34"/>
      <c r="FU126" s="34"/>
      <c r="FV126" s="34"/>
      <c r="FW126" s="34"/>
      <c r="FX126" s="34"/>
      <c r="FY126" s="34"/>
      <c r="FZ126" s="34"/>
      <c r="GA126" s="34"/>
      <c r="GB126" s="34"/>
      <c r="GC126" s="34"/>
      <c r="GD126" s="34"/>
      <c r="GE126" s="34"/>
      <c r="GF126" s="34"/>
      <c r="GG126" s="34"/>
      <c r="GH126" s="34"/>
      <c r="GI126" s="34"/>
      <c r="GJ126" s="34"/>
      <c r="GK126" s="34"/>
      <c r="GL126" s="34"/>
      <c r="GM126" s="34"/>
      <c r="GN126" s="34"/>
      <c r="GO126" s="34"/>
      <c r="GP126" s="34"/>
      <c r="GQ126" s="34"/>
      <c r="GR126" s="34"/>
      <c r="GS126" s="34"/>
      <c r="GT126" s="34"/>
      <c r="GU126" s="34"/>
      <c r="GV126" s="34"/>
      <c r="GW126" s="34"/>
      <c r="GX126" s="34"/>
      <c r="GY126" s="34"/>
      <c r="GZ126" s="34"/>
      <c r="HA126" s="34"/>
      <c r="HB126" s="34"/>
      <c r="HC126" s="34"/>
      <c r="HD126" s="34"/>
      <c r="HE126" s="34"/>
      <c r="HF126" s="34"/>
      <c r="HG126" s="34"/>
      <c r="HH126" s="34"/>
      <c r="HI126" s="34"/>
      <c r="HJ126" s="34"/>
      <c r="HK126" s="34"/>
      <c r="HL126" s="34"/>
      <c r="HM126" s="34"/>
      <c r="HN126" s="34"/>
      <c r="HO126" s="34"/>
      <c r="HP126" s="34"/>
      <c r="HQ126" s="34"/>
      <c r="HR126" s="34"/>
      <c r="HS126" s="34"/>
      <c r="HT126" s="34"/>
      <c r="HU126" s="34"/>
      <c r="HV126" s="34"/>
      <c r="HW126" s="34"/>
      <c r="HX126" s="34"/>
      <c r="HY126" s="34"/>
      <c r="HZ126" s="34"/>
      <c r="IA126" s="34"/>
      <c r="IB126" s="34"/>
      <c r="IC126" s="34"/>
      <c r="ID126" s="34"/>
      <c r="IE126" s="34"/>
      <c r="IF126" s="34"/>
      <c r="IG126" s="34"/>
      <c r="IH126" s="34"/>
      <c r="II126" s="34"/>
      <c r="IJ126" s="34"/>
    </row>
    <row r="127" spans="1:244" x14ac:dyDescent="0.2">
      <c r="A127" s="34"/>
      <c r="B127" s="34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111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4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  <c r="EL127" s="34"/>
      <c r="EM127" s="34"/>
      <c r="EN127" s="34"/>
      <c r="EO127" s="34"/>
      <c r="EP127" s="34"/>
      <c r="EQ127" s="34"/>
      <c r="ER127" s="34"/>
      <c r="ES127" s="34"/>
      <c r="ET127" s="34"/>
      <c r="EU127" s="34"/>
      <c r="EV127" s="34"/>
      <c r="EW127" s="34"/>
      <c r="EX127" s="34"/>
      <c r="EY127" s="34"/>
      <c r="EZ127" s="34"/>
      <c r="FA127" s="34"/>
      <c r="FB127" s="34"/>
      <c r="FC127" s="34"/>
      <c r="FD127" s="34"/>
      <c r="FE127" s="34"/>
      <c r="FF127" s="34"/>
      <c r="FG127" s="34"/>
      <c r="FH127" s="34"/>
      <c r="FI127" s="34"/>
      <c r="FJ127" s="34"/>
      <c r="FK127" s="34"/>
      <c r="FL127" s="34"/>
      <c r="FM127" s="34"/>
      <c r="FN127" s="34"/>
      <c r="FO127" s="34"/>
      <c r="FP127" s="34"/>
      <c r="FQ127" s="34"/>
      <c r="FR127" s="34"/>
      <c r="FS127" s="34"/>
      <c r="FT127" s="34"/>
      <c r="FU127" s="34"/>
      <c r="FV127" s="34"/>
      <c r="FW127" s="34"/>
      <c r="FX127" s="34"/>
      <c r="FY127" s="34"/>
      <c r="FZ127" s="34"/>
      <c r="GA127" s="34"/>
      <c r="GB127" s="34"/>
      <c r="GC127" s="34"/>
      <c r="GD127" s="34"/>
      <c r="GE127" s="34"/>
      <c r="GF127" s="34"/>
      <c r="GG127" s="34"/>
      <c r="GH127" s="34"/>
      <c r="GI127" s="34"/>
      <c r="GJ127" s="34"/>
      <c r="GK127" s="34"/>
      <c r="GL127" s="34"/>
      <c r="GM127" s="34"/>
      <c r="GN127" s="34"/>
      <c r="GO127" s="34"/>
      <c r="GP127" s="34"/>
      <c r="GQ127" s="34"/>
      <c r="GR127" s="34"/>
      <c r="GS127" s="34"/>
      <c r="GT127" s="34"/>
      <c r="GU127" s="34"/>
      <c r="GV127" s="34"/>
      <c r="GW127" s="34"/>
      <c r="GX127" s="34"/>
      <c r="GY127" s="34"/>
      <c r="GZ127" s="34"/>
      <c r="HA127" s="34"/>
      <c r="HB127" s="34"/>
      <c r="HC127" s="34"/>
      <c r="HD127" s="34"/>
      <c r="HE127" s="34"/>
      <c r="HF127" s="34"/>
      <c r="HG127" s="34"/>
      <c r="HH127" s="34"/>
      <c r="HI127" s="34"/>
      <c r="HJ127" s="34"/>
      <c r="HK127" s="34"/>
      <c r="HL127" s="34"/>
      <c r="HM127" s="34"/>
      <c r="HN127" s="34"/>
      <c r="HO127" s="34"/>
      <c r="HP127" s="34"/>
      <c r="HQ127" s="34"/>
      <c r="HR127" s="34"/>
      <c r="HS127" s="34"/>
      <c r="HT127" s="34"/>
      <c r="HU127" s="34"/>
      <c r="HV127" s="34"/>
      <c r="HW127" s="34"/>
      <c r="HX127" s="34"/>
      <c r="HY127" s="34"/>
      <c r="HZ127" s="34"/>
      <c r="IA127" s="34"/>
      <c r="IB127" s="34"/>
      <c r="IC127" s="34"/>
      <c r="ID127" s="34"/>
      <c r="IE127" s="34"/>
      <c r="IF127" s="34"/>
      <c r="IG127" s="34"/>
      <c r="IH127" s="34"/>
      <c r="II127" s="34"/>
      <c r="IJ127" s="34"/>
    </row>
    <row r="128" spans="1:244" x14ac:dyDescent="0.2">
      <c r="A128" s="34"/>
      <c r="B128" s="34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111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4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  <c r="EL128" s="34"/>
      <c r="EM128" s="34"/>
      <c r="EN128" s="34"/>
      <c r="EO128" s="34"/>
      <c r="EP128" s="34"/>
      <c r="EQ128" s="34"/>
      <c r="ER128" s="34"/>
      <c r="ES128" s="34"/>
      <c r="ET128" s="34"/>
      <c r="EU128" s="34"/>
      <c r="EV128" s="34"/>
      <c r="EW128" s="34"/>
      <c r="EX128" s="34"/>
      <c r="EY128" s="34"/>
      <c r="EZ128" s="34"/>
      <c r="FA128" s="34"/>
      <c r="FB128" s="34"/>
      <c r="FC128" s="34"/>
      <c r="FD128" s="34"/>
      <c r="FE128" s="34"/>
      <c r="FF128" s="34"/>
      <c r="FG128" s="34"/>
      <c r="FH128" s="34"/>
      <c r="FI128" s="34"/>
      <c r="FJ128" s="34"/>
      <c r="FK128" s="34"/>
      <c r="FL128" s="34"/>
      <c r="FM128" s="34"/>
      <c r="FN128" s="34"/>
      <c r="FO128" s="34"/>
      <c r="FP128" s="34"/>
      <c r="FQ128" s="34"/>
      <c r="FR128" s="34"/>
      <c r="FS128" s="34"/>
      <c r="FT128" s="34"/>
      <c r="FU128" s="34"/>
      <c r="FV128" s="34"/>
      <c r="FW128" s="34"/>
      <c r="FX128" s="34"/>
      <c r="FY128" s="34"/>
      <c r="FZ128" s="34"/>
      <c r="GA128" s="34"/>
      <c r="GB128" s="34"/>
      <c r="GC128" s="34"/>
      <c r="GD128" s="34"/>
      <c r="GE128" s="34"/>
      <c r="GF128" s="34"/>
      <c r="GG128" s="34"/>
      <c r="GH128" s="34"/>
      <c r="GI128" s="34"/>
      <c r="GJ128" s="34"/>
      <c r="GK128" s="34"/>
      <c r="GL128" s="34"/>
      <c r="GM128" s="34"/>
      <c r="GN128" s="34"/>
      <c r="GO128" s="34"/>
      <c r="GP128" s="34"/>
      <c r="GQ128" s="34"/>
      <c r="GR128" s="34"/>
      <c r="GS128" s="34"/>
      <c r="GT128" s="34"/>
      <c r="GU128" s="34"/>
      <c r="GV128" s="34"/>
      <c r="GW128" s="34"/>
      <c r="GX128" s="34"/>
      <c r="GY128" s="34"/>
      <c r="GZ128" s="34"/>
      <c r="HA128" s="34"/>
      <c r="HB128" s="34"/>
      <c r="HC128" s="34"/>
      <c r="HD128" s="34"/>
      <c r="HE128" s="34"/>
      <c r="HF128" s="34"/>
      <c r="HG128" s="34"/>
      <c r="HH128" s="34"/>
      <c r="HI128" s="34"/>
      <c r="HJ128" s="34"/>
      <c r="HK128" s="34"/>
      <c r="HL128" s="34"/>
      <c r="HM128" s="34"/>
      <c r="HN128" s="34"/>
      <c r="HO128" s="34"/>
      <c r="HP128" s="34"/>
      <c r="HQ128" s="34"/>
      <c r="HR128" s="34"/>
      <c r="HS128" s="34"/>
      <c r="HT128" s="34"/>
      <c r="HU128" s="34"/>
      <c r="HV128" s="34"/>
      <c r="HW128" s="34"/>
      <c r="HX128" s="34"/>
      <c r="HY128" s="34"/>
      <c r="HZ128" s="34"/>
      <c r="IA128" s="34"/>
      <c r="IB128" s="34"/>
      <c r="IC128" s="34"/>
      <c r="ID128" s="34"/>
      <c r="IE128" s="34"/>
      <c r="IF128" s="34"/>
      <c r="IG128" s="34"/>
      <c r="IH128" s="34"/>
      <c r="II128" s="34"/>
      <c r="IJ128" s="34"/>
    </row>
    <row r="129" spans="1:244" x14ac:dyDescent="0.2">
      <c r="A129" s="34"/>
      <c r="B129" s="34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  <c r="AB129" s="111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  <c r="FP129" s="34"/>
      <c r="FQ129" s="34"/>
      <c r="FR129" s="34"/>
      <c r="FS129" s="34"/>
      <c r="FT129" s="34"/>
      <c r="FU129" s="34"/>
      <c r="FV129" s="34"/>
      <c r="FW129" s="34"/>
      <c r="FX129" s="34"/>
      <c r="FY129" s="34"/>
      <c r="FZ129" s="34"/>
      <c r="GA129" s="34"/>
      <c r="GB129" s="34"/>
      <c r="GC129" s="34"/>
      <c r="GD129" s="34"/>
      <c r="GE129" s="34"/>
      <c r="GF129" s="34"/>
      <c r="GG129" s="34"/>
      <c r="GH129" s="34"/>
      <c r="GI129" s="34"/>
      <c r="GJ129" s="34"/>
      <c r="GK129" s="34"/>
      <c r="GL129" s="34"/>
      <c r="GM129" s="34"/>
      <c r="GN129" s="34"/>
      <c r="GO129" s="34"/>
      <c r="GP129" s="34"/>
      <c r="GQ129" s="34"/>
      <c r="GR129" s="34"/>
      <c r="GS129" s="34"/>
      <c r="GT129" s="34"/>
      <c r="GU129" s="34"/>
      <c r="GV129" s="34"/>
      <c r="GW129" s="34"/>
      <c r="GX129" s="34"/>
      <c r="GY129" s="34"/>
      <c r="GZ129" s="34"/>
      <c r="HA129" s="34"/>
      <c r="HB129" s="34"/>
      <c r="HC129" s="34"/>
      <c r="HD129" s="34"/>
      <c r="HE129" s="34"/>
      <c r="HF129" s="34"/>
      <c r="HG129" s="34"/>
      <c r="HH129" s="34"/>
      <c r="HI129" s="34"/>
      <c r="HJ129" s="34"/>
      <c r="HK129" s="34"/>
      <c r="HL129" s="34"/>
      <c r="HM129" s="34"/>
      <c r="HN129" s="34"/>
      <c r="HO129" s="34"/>
      <c r="HP129" s="34"/>
      <c r="HQ129" s="34"/>
      <c r="HR129" s="34"/>
      <c r="HS129" s="34"/>
      <c r="HT129" s="34"/>
      <c r="HU129" s="34"/>
      <c r="HV129" s="34"/>
      <c r="HW129" s="34"/>
      <c r="HX129" s="34"/>
      <c r="HY129" s="34"/>
      <c r="HZ129" s="34"/>
      <c r="IA129" s="34"/>
      <c r="IB129" s="34"/>
      <c r="IC129" s="34"/>
      <c r="ID129" s="34"/>
      <c r="IE129" s="34"/>
      <c r="IF129" s="34"/>
      <c r="IG129" s="34"/>
      <c r="IH129" s="34"/>
      <c r="II129" s="34"/>
      <c r="IJ129" s="34"/>
    </row>
    <row r="130" spans="1:244" x14ac:dyDescent="0.2">
      <c r="A130" s="34"/>
      <c r="B130" s="34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111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  <c r="FP130" s="34"/>
      <c r="FQ130" s="34"/>
      <c r="FR130" s="34"/>
      <c r="FS130" s="34"/>
      <c r="FT130" s="34"/>
      <c r="FU130" s="34"/>
      <c r="FV130" s="34"/>
      <c r="FW130" s="34"/>
      <c r="FX130" s="34"/>
      <c r="FY130" s="34"/>
      <c r="FZ130" s="34"/>
      <c r="GA130" s="34"/>
      <c r="GB130" s="34"/>
      <c r="GC130" s="34"/>
      <c r="GD130" s="34"/>
      <c r="GE130" s="34"/>
      <c r="GF130" s="34"/>
      <c r="GG130" s="34"/>
      <c r="GH130" s="34"/>
      <c r="GI130" s="34"/>
      <c r="GJ130" s="34"/>
      <c r="GK130" s="34"/>
      <c r="GL130" s="34"/>
      <c r="GM130" s="34"/>
      <c r="GN130" s="34"/>
      <c r="GO130" s="34"/>
      <c r="GP130" s="34"/>
      <c r="GQ130" s="34"/>
      <c r="GR130" s="34"/>
      <c r="GS130" s="34"/>
      <c r="GT130" s="34"/>
      <c r="GU130" s="34"/>
      <c r="GV130" s="34"/>
      <c r="GW130" s="34"/>
      <c r="GX130" s="34"/>
      <c r="GY130" s="34"/>
      <c r="GZ130" s="34"/>
      <c r="HA130" s="34"/>
      <c r="HB130" s="34"/>
      <c r="HC130" s="34"/>
      <c r="HD130" s="34"/>
      <c r="HE130" s="34"/>
      <c r="HF130" s="34"/>
      <c r="HG130" s="34"/>
      <c r="HH130" s="34"/>
      <c r="HI130" s="34"/>
      <c r="HJ130" s="34"/>
      <c r="HK130" s="34"/>
      <c r="HL130" s="34"/>
      <c r="HM130" s="34"/>
      <c r="HN130" s="34"/>
      <c r="HO130" s="34"/>
      <c r="HP130" s="34"/>
      <c r="HQ130" s="34"/>
      <c r="HR130" s="34"/>
      <c r="HS130" s="34"/>
      <c r="HT130" s="34"/>
      <c r="HU130" s="34"/>
      <c r="HV130" s="34"/>
      <c r="HW130" s="34"/>
      <c r="HX130" s="34"/>
      <c r="HY130" s="34"/>
      <c r="HZ130" s="34"/>
      <c r="IA130" s="34"/>
      <c r="IB130" s="34"/>
      <c r="IC130" s="34"/>
      <c r="ID130" s="34"/>
      <c r="IE130" s="34"/>
      <c r="IF130" s="34"/>
      <c r="IG130" s="34"/>
      <c r="IH130" s="34"/>
      <c r="II130" s="34"/>
      <c r="IJ130" s="34"/>
    </row>
    <row r="131" spans="1:244" x14ac:dyDescent="0.2">
      <c r="A131" s="34"/>
      <c r="B131" s="34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111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4"/>
      <c r="DR131" s="34"/>
      <c r="DS131" s="34"/>
      <c r="DT131" s="34"/>
      <c r="DU131" s="34"/>
      <c r="DV131" s="34"/>
      <c r="DW131" s="34"/>
      <c r="DX131" s="34"/>
      <c r="DY131" s="34"/>
      <c r="DZ131" s="34"/>
      <c r="EA131" s="34"/>
      <c r="EB131" s="34"/>
      <c r="EC131" s="34"/>
      <c r="ED131" s="34"/>
      <c r="EE131" s="34"/>
      <c r="EF131" s="34"/>
      <c r="EG131" s="34"/>
      <c r="EH131" s="34"/>
      <c r="EI131" s="34"/>
      <c r="EJ131" s="34"/>
      <c r="EK131" s="34"/>
      <c r="EL131" s="34"/>
      <c r="EM131" s="34"/>
      <c r="EN131" s="34"/>
      <c r="EO131" s="34"/>
      <c r="EP131" s="34"/>
      <c r="EQ131" s="34"/>
      <c r="ER131" s="34"/>
      <c r="ES131" s="34"/>
      <c r="ET131" s="34"/>
      <c r="EU131" s="34"/>
      <c r="EV131" s="34"/>
      <c r="EW131" s="34"/>
      <c r="EX131" s="34"/>
      <c r="EY131" s="34"/>
      <c r="EZ131" s="34"/>
      <c r="FA131" s="34"/>
      <c r="FB131" s="34"/>
      <c r="FC131" s="34"/>
      <c r="FD131" s="34"/>
      <c r="FE131" s="34"/>
      <c r="FF131" s="34"/>
      <c r="FG131" s="34"/>
      <c r="FH131" s="34"/>
      <c r="FI131" s="34"/>
      <c r="FJ131" s="34"/>
      <c r="FK131" s="34"/>
      <c r="FL131" s="34"/>
      <c r="FM131" s="34"/>
      <c r="FN131" s="34"/>
      <c r="FO131" s="34"/>
      <c r="FP131" s="34"/>
      <c r="FQ131" s="34"/>
      <c r="FR131" s="34"/>
      <c r="FS131" s="34"/>
      <c r="FT131" s="34"/>
      <c r="FU131" s="34"/>
      <c r="FV131" s="34"/>
      <c r="FW131" s="34"/>
      <c r="FX131" s="34"/>
      <c r="FY131" s="34"/>
      <c r="FZ131" s="34"/>
      <c r="GA131" s="34"/>
      <c r="GB131" s="34"/>
      <c r="GC131" s="34"/>
      <c r="GD131" s="34"/>
      <c r="GE131" s="34"/>
      <c r="GF131" s="34"/>
      <c r="GG131" s="34"/>
      <c r="GH131" s="34"/>
      <c r="GI131" s="34"/>
      <c r="GJ131" s="34"/>
      <c r="GK131" s="34"/>
      <c r="GL131" s="34"/>
      <c r="GM131" s="34"/>
      <c r="GN131" s="34"/>
      <c r="GO131" s="34"/>
      <c r="GP131" s="34"/>
      <c r="GQ131" s="34"/>
      <c r="GR131" s="34"/>
      <c r="GS131" s="34"/>
      <c r="GT131" s="34"/>
      <c r="GU131" s="34"/>
      <c r="GV131" s="34"/>
      <c r="GW131" s="34"/>
      <c r="GX131" s="34"/>
      <c r="GY131" s="34"/>
      <c r="GZ131" s="34"/>
      <c r="HA131" s="34"/>
      <c r="HB131" s="34"/>
      <c r="HC131" s="34"/>
      <c r="HD131" s="34"/>
      <c r="HE131" s="34"/>
      <c r="HF131" s="34"/>
      <c r="HG131" s="34"/>
      <c r="HH131" s="34"/>
      <c r="HI131" s="34"/>
      <c r="HJ131" s="34"/>
      <c r="HK131" s="34"/>
      <c r="HL131" s="34"/>
      <c r="HM131" s="34"/>
      <c r="HN131" s="34"/>
      <c r="HO131" s="34"/>
      <c r="HP131" s="34"/>
      <c r="HQ131" s="34"/>
      <c r="HR131" s="34"/>
      <c r="HS131" s="34"/>
      <c r="HT131" s="34"/>
      <c r="HU131" s="34"/>
      <c r="HV131" s="34"/>
      <c r="HW131" s="34"/>
      <c r="HX131" s="34"/>
      <c r="HY131" s="34"/>
      <c r="HZ131" s="34"/>
      <c r="IA131" s="34"/>
      <c r="IB131" s="34"/>
      <c r="IC131" s="34"/>
      <c r="ID131" s="34"/>
      <c r="IE131" s="34"/>
      <c r="IF131" s="34"/>
      <c r="IG131" s="34"/>
      <c r="IH131" s="34"/>
      <c r="II131" s="34"/>
      <c r="IJ131" s="34"/>
    </row>
    <row r="132" spans="1:244" x14ac:dyDescent="0.2">
      <c r="A132" s="34"/>
      <c r="B132" s="34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  <c r="AB132" s="111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4"/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4"/>
      <c r="DY132" s="34"/>
      <c r="DZ132" s="34"/>
      <c r="EA132" s="34"/>
      <c r="EB132" s="34"/>
      <c r="EC132" s="34"/>
      <c r="ED132" s="34"/>
      <c r="EE132" s="34"/>
      <c r="EF132" s="34"/>
      <c r="EG132" s="34"/>
      <c r="EH132" s="34"/>
      <c r="EI132" s="34"/>
      <c r="EJ132" s="34"/>
      <c r="EK132" s="34"/>
      <c r="EL132" s="34"/>
      <c r="EM132" s="34"/>
      <c r="EN132" s="34"/>
      <c r="EO132" s="34"/>
      <c r="EP132" s="34"/>
      <c r="EQ132" s="34"/>
      <c r="ER132" s="34"/>
      <c r="ES132" s="34"/>
      <c r="ET132" s="34"/>
      <c r="EU132" s="34"/>
      <c r="EV132" s="34"/>
      <c r="EW132" s="34"/>
      <c r="EX132" s="34"/>
      <c r="EY132" s="34"/>
      <c r="EZ132" s="34"/>
      <c r="FA132" s="34"/>
      <c r="FB132" s="34"/>
      <c r="FC132" s="34"/>
      <c r="FD132" s="34"/>
      <c r="FE132" s="34"/>
      <c r="FF132" s="34"/>
      <c r="FG132" s="34"/>
      <c r="FH132" s="34"/>
      <c r="FI132" s="34"/>
      <c r="FJ132" s="34"/>
      <c r="FK132" s="34"/>
      <c r="FL132" s="34"/>
      <c r="FM132" s="34"/>
      <c r="FN132" s="34"/>
      <c r="FO132" s="34"/>
      <c r="FP132" s="34"/>
      <c r="FQ132" s="34"/>
      <c r="FR132" s="34"/>
      <c r="FS132" s="34"/>
      <c r="FT132" s="34"/>
      <c r="FU132" s="34"/>
      <c r="FV132" s="34"/>
      <c r="FW132" s="34"/>
      <c r="FX132" s="34"/>
      <c r="FY132" s="34"/>
      <c r="FZ132" s="34"/>
      <c r="GA132" s="34"/>
      <c r="GB132" s="34"/>
      <c r="GC132" s="34"/>
      <c r="GD132" s="34"/>
      <c r="GE132" s="34"/>
      <c r="GF132" s="34"/>
      <c r="GG132" s="34"/>
      <c r="GH132" s="34"/>
      <c r="GI132" s="34"/>
      <c r="GJ132" s="34"/>
      <c r="GK132" s="34"/>
      <c r="GL132" s="34"/>
      <c r="GM132" s="34"/>
      <c r="GN132" s="34"/>
      <c r="GO132" s="34"/>
      <c r="GP132" s="34"/>
      <c r="GQ132" s="34"/>
      <c r="GR132" s="34"/>
      <c r="GS132" s="34"/>
      <c r="GT132" s="34"/>
      <c r="GU132" s="34"/>
      <c r="GV132" s="34"/>
      <c r="GW132" s="34"/>
      <c r="GX132" s="34"/>
      <c r="GY132" s="34"/>
      <c r="GZ132" s="34"/>
      <c r="HA132" s="34"/>
      <c r="HB132" s="34"/>
      <c r="HC132" s="34"/>
      <c r="HD132" s="34"/>
      <c r="HE132" s="34"/>
      <c r="HF132" s="34"/>
      <c r="HG132" s="34"/>
      <c r="HH132" s="34"/>
      <c r="HI132" s="34"/>
      <c r="HJ132" s="34"/>
      <c r="HK132" s="34"/>
      <c r="HL132" s="34"/>
      <c r="HM132" s="34"/>
      <c r="HN132" s="34"/>
      <c r="HO132" s="34"/>
      <c r="HP132" s="34"/>
      <c r="HQ132" s="34"/>
      <c r="HR132" s="34"/>
      <c r="HS132" s="34"/>
      <c r="HT132" s="34"/>
      <c r="HU132" s="34"/>
      <c r="HV132" s="34"/>
      <c r="HW132" s="34"/>
      <c r="HX132" s="34"/>
      <c r="HY132" s="34"/>
      <c r="HZ132" s="34"/>
      <c r="IA132" s="34"/>
      <c r="IB132" s="34"/>
      <c r="IC132" s="34"/>
      <c r="ID132" s="34"/>
      <c r="IE132" s="34"/>
      <c r="IF132" s="34"/>
      <c r="IG132" s="34"/>
      <c r="IH132" s="34"/>
      <c r="II132" s="34"/>
      <c r="IJ132" s="34"/>
    </row>
    <row r="133" spans="1:244" x14ac:dyDescent="0.2">
      <c r="A133" s="34"/>
      <c r="B133" s="34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111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4"/>
      <c r="DK133" s="34"/>
      <c r="DL133" s="34"/>
      <c r="DM133" s="34"/>
      <c r="DN133" s="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4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  <c r="EL133" s="34"/>
      <c r="EM133" s="34"/>
      <c r="EN133" s="34"/>
      <c r="EO133" s="34"/>
      <c r="EP133" s="34"/>
      <c r="EQ133" s="34"/>
      <c r="ER133" s="34"/>
      <c r="ES133" s="34"/>
      <c r="ET133" s="34"/>
      <c r="EU133" s="34"/>
      <c r="EV133" s="34"/>
      <c r="EW133" s="34"/>
      <c r="EX133" s="34"/>
      <c r="EY133" s="34"/>
      <c r="EZ133" s="34"/>
      <c r="FA133" s="34"/>
      <c r="FB133" s="34"/>
      <c r="FC133" s="34"/>
      <c r="FD133" s="34"/>
      <c r="FE133" s="34"/>
      <c r="FF133" s="34"/>
      <c r="FG133" s="34"/>
      <c r="FH133" s="34"/>
      <c r="FI133" s="34"/>
      <c r="FJ133" s="34"/>
      <c r="FK133" s="34"/>
      <c r="FL133" s="34"/>
      <c r="FM133" s="34"/>
      <c r="FN133" s="34"/>
      <c r="FO133" s="34"/>
      <c r="FP133" s="34"/>
      <c r="FQ133" s="34"/>
      <c r="FR133" s="34"/>
      <c r="FS133" s="34"/>
      <c r="FT133" s="34"/>
      <c r="FU133" s="34"/>
      <c r="FV133" s="34"/>
      <c r="FW133" s="34"/>
      <c r="FX133" s="34"/>
      <c r="FY133" s="34"/>
      <c r="FZ133" s="34"/>
      <c r="GA133" s="34"/>
      <c r="GB133" s="34"/>
      <c r="GC133" s="34"/>
      <c r="GD133" s="34"/>
      <c r="GE133" s="34"/>
      <c r="GF133" s="34"/>
      <c r="GG133" s="34"/>
      <c r="GH133" s="34"/>
      <c r="GI133" s="34"/>
      <c r="GJ133" s="34"/>
      <c r="GK133" s="34"/>
      <c r="GL133" s="34"/>
      <c r="GM133" s="34"/>
      <c r="GN133" s="34"/>
      <c r="GO133" s="34"/>
      <c r="GP133" s="34"/>
      <c r="GQ133" s="34"/>
      <c r="GR133" s="34"/>
      <c r="GS133" s="34"/>
      <c r="GT133" s="34"/>
      <c r="GU133" s="34"/>
      <c r="GV133" s="34"/>
      <c r="GW133" s="34"/>
      <c r="GX133" s="34"/>
      <c r="GY133" s="34"/>
      <c r="GZ133" s="34"/>
      <c r="HA133" s="34"/>
      <c r="HB133" s="34"/>
      <c r="HC133" s="34"/>
      <c r="HD133" s="34"/>
      <c r="HE133" s="34"/>
      <c r="HF133" s="34"/>
      <c r="HG133" s="34"/>
      <c r="HH133" s="34"/>
      <c r="HI133" s="34"/>
      <c r="HJ133" s="34"/>
      <c r="HK133" s="34"/>
      <c r="HL133" s="34"/>
      <c r="HM133" s="34"/>
      <c r="HN133" s="34"/>
      <c r="HO133" s="34"/>
      <c r="HP133" s="34"/>
      <c r="HQ133" s="34"/>
      <c r="HR133" s="34"/>
      <c r="HS133" s="34"/>
      <c r="HT133" s="34"/>
      <c r="HU133" s="34"/>
      <c r="HV133" s="34"/>
      <c r="HW133" s="34"/>
      <c r="HX133" s="34"/>
      <c r="HY133" s="34"/>
      <c r="HZ133" s="34"/>
      <c r="IA133" s="34"/>
      <c r="IB133" s="34"/>
      <c r="IC133" s="34"/>
      <c r="ID133" s="34"/>
      <c r="IE133" s="34"/>
      <c r="IF133" s="34"/>
      <c r="IG133" s="34"/>
      <c r="IH133" s="34"/>
      <c r="II133" s="34"/>
      <c r="IJ133" s="34"/>
    </row>
    <row r="134" spans="1:244" x14ac:dyDescent="0.2">
      <c r="A134" s="34"/>
      <c r="B134" s="34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111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4"/>
      <c r="DY134" s="34"/>
      <c r="DZ134" s="34"/>
      <c r="EA134" s="34"/>
      <c r="EB134" s="34"/>
      <c r="EC134" s="34"/>
      <c r="ED134" s="34"/>
      <c r="EE134" s="34"/>
      <c r="EF134" s="34"/>
      <c r="EG134" s="34"/>
      <c r="EH134" s="34"/>
      <c r="EI134" s="34"/>
      <c r="EJ134" s="34"/>
      <c r="EK134" s="34"/>
      <c r="EL134" s="34"/>
      <c r="EM134" s="34"/>
      <c r="EN134" s="34"/>
      <c r="EO134" s="34"/>
      <c r="EP134" s="34"/>
      <c r="EQ134" s="34"/>
      <c r="ER134" s="34"/>
      <c r="ES134" s="34"/>
      <c r="ET134" s="34"/>
      <c r="EU134" s="34"/>
      <c r="EV134" s="34"/>
      <c r="EW134" s="34"/>
      <c r="EX134" s="34"/>
      <c r="EY134" s="34"/>
      <c r="EZ134" s="34"/>
      <c r="FA134" s="34"/>
      <c r="FB134" s="34"/>
      <c r="FC134" s="34"/>
      <c r="FD134" s="34"/>
      <c r="FE134" s="34"/>
      <c r="FF134" s="34"/>
      <c r="FG134" s="34"/>
      <c r="FH134" s="34"/>
      <c r="FI134" s="34"/>
      <c r="FJ134" s="34"/>
      <c r="FK134" s="34"/>
      <c r="FL134" s="34"/>
      <c r="FM134" s="34"/>
      <c r="FN134" s="34"/>
      <c r="FO134" s="34"/>
      <c r="FP134" s="34"/>
      <c r="FQ134" s="34"/>
      <c r="FR134" s="34"/>
      <c r="FS134" s="34"/>
      <c r="FT134" s="34"/>
      <c r="FU134" s="34"/>
      <c r="FV134" s="34"/>
      <c r="FW134" s="34"/>
      <c r="FX134" s="34"/>
      <c r="FY134" s="34"/>
      <c r="FZ134" s="34"/>
      <c r="GA134" s="34"/>
      <c r="GB134" s="34"/>
      <c r="GC134" s="34"/>
      <c r="GD134" s="34"/>
      <c r="GE134" s="34"/>
      <c r="GF134" s="34"/>
      <c r="GG134" s="34"/>
      <c r="GH134" s="34"/>
      <c r="GI134" s="34"/>
      <c r="GJ134" s="34"/>
      <c r="GK134" s="34"/>
      <c r="GL134" s="34"/>
      <c r="GM134" s="34"/>
      <c r="GN134" s="34"/>
      <c r="GO134" s="34"/>
      <c r="GP134" s="34"/>
      <c r="GQ134" s="34"/>
      <c r="GR134" s="34"/>
      <c r="GS134" s="34"/>
      <c r="GT134" s="34"/>
      <c r="GU134" s="34"/>
      <c r="GV134" s="34"/>
      <c r="GW134" s="34"/>
      <c r="GX134" s="34"/>
      <c r="GY134" s="34"/>
      <c r="GZ134" s="34"/>
      <c r="HA134" s="34"/>
      <c r="HB134" s="34"/>
      <c r="HC134" s="34"/>
      <c r="HD134" s="34"/>
      <c r="HE134" s="34"/>
      <c r="HF134" s="34"/>
      <c r="HG134" s="34"/>
      <c r="HH134" s="34"/>
      <c r="HI134" s="34"/>
      <c r="HJ134" s="34"/>
      <c r="HK134" s="34"/>
      <c r="HL134" s="34"/>
      <c r="HM134" s="34"/>
      <c r="HN134" s="34"/>
      <c r="HO134" s="34"/>
      <c r="HP134" s="34"/>
      <c r="HQ134" s="34"/>
      <c r="HR134" s="34"/>
      <c r="HS134" s="34"/>
      <c r="HT134" s="34"/>
      <c r="HU134" s="34"/>
      <c r="HV134" s="34"/>
      <c r="HW134" s="34"/>
      <c r="HX134" s="34"/>
      <c r="HY134" s="34"/>
      <c r="HZ134" s="34"/>
      <c r="IA134" s="34"/>
      <c r="IB134" s="34"/>
      <c r="IC134" s="34"/>
      <c r="ID134" s="34"/>
      <c r="IE134" s="34"/>
      <c r="IF134" s="34"/>
      <c r="IG134" s="34"/>
      <c r="IH134" s="34"/>
      <c r="II134" s="34"/>
      <c r="IJ134" s="34"/>
    </row>
    <row r="135" spans="1:244" x14ac:dyDescent="0.2">
      <c r="A135" s="34"/>
      <c r="B135" s="34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111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/>
      <c r="DI135" s="34"/>
      <c r="DJ135" s="34"/>
      <c r="DK135" s="34"/>
      <c r="DL135" s="34"/>
      <c r="DM135" s="34"/>
      <c r="DN135" s="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4"/>
      <c r="DY135" s="34"/>
      <c r="DZ135" s="34"/>
      <c r="EA135" s="34"/>
      <c r="EB135" s="34"/>
      <c r="EC135" s="34"/>
      <c r="ED135" s="34"/>
      <c r="EE135" s="34"/>
      <c r="EF135" s="34"/>
      <c r="EG135" s="34"/>
      <c r="EH135" s="34"/>
      <c r="EI135" s="34"/>
      <c r="EJ135" s="34"/>
      <c r="EK135" s="34"/>
      <c r="EL135" s="34"/>
      <c r="EM135" s="34"/>
      <c r="EN135" s="34"/>
      <c r="EO135" s="34"/>
      <c r="EP135" s="34"/>
      <c r="EQ135" s="34"/>
      <c r="ER135" s="34"/>
      <c r="ES135" s="34"/>
      <c r="ET135" s="34"/>
      <c r="EU135" s="34"/>
      <c r="EV135" s="34"/>
      <c r="EW135" s="34"/>
      <c r="EX135" s="34"/>
      <c r="EY135" s="34"/>
      <c r="EZ135" s="34"/>
      <c r="FA135" s="34"/>
      <c r="FB135" s="34"/>
      <c r="FC135" s="34"/>
      <c r="FD135" s="34"/>
      <c r="FE135" s="34"/>
      <c r="FF135" s="34"/>
      <c r="FG135" s="34"/>
      <c r="FH135" s="34"/>
      <c r="FI135" s="34"/>
      <c r="FJ135" s="34"/>
      <c r="FK135" s="34"/>
      <c r="FL135" s="34"/>
      <c r="FM135" s="34"/>
      <c r="FN135" s="34"/>
      <c r="FO135" s="34"/>
      <c r="FP135" s="34"/>
      <c r="FQ135" s="34"/>
      <c r="FR135" s="34"/>
      <c r="FS135" s="34"/>
      <c r="FT135" s="34"/>
      <c r="FU135" s="34"/>
      <c r="FV135" s="34"/>
      <c r="FW135" s="34"/>
      <c r="FX135" s="34"/>
      <c r="FY135" s="34"/>
      <c r="FZ135" s="34"/>
      <c r="GA135" s="34"/>
      <c r="GB135" s="34"/>
      <c r="GC135" s="34"/>
      <c r="GD135" s="34"/>
      <c r="GE135" s="34"/>
      <c r="GF135" s="34"/>
      <c r="GG135" s="34"/>
      <c r="GH135" s="34"/>
      <c r="GI135" s="34"/>
      <c r="GJ135" s="34"/>
      <c r="GK135" s="34"/>
      <c r="GL135" s="34"/>
      <c r="GM135" s="34"/>
      <c r="GN135" s="34"/>
      <c r="GO135" s="34"/>
      <c r="GP135" s="34"/>
      <c r="GQ135" s="34"/>
      <c r="GR135" s="34"/>
      <c r="GS135" s="34"/>
      <c r="GT135" s="34"/>
      <c r="GU135" s="34"/>
      <c r="GV135" s="34"/>
      <c r="GW135" s="34"/>
      <c r="GX135" s="34"/>
      <c r="GY135" s="34"/>
      <c r="GZ135" s="34"/>
      <c r="HA135" s="34"/>
      <c r="HB135" s="34"/>
      <c r="HC135" s="34"/>
      <c r="HD135" s="34"/>
      <c r="HE135" s="34"/>
      <c r="HF135" s="34"/>
      <c r="HG135" s="34"/>
      <c r="HH135" s="34"/>
      <c r="HI135" s="34"/>
      <c r="HJ135" s="34"/>
      <c r="HK135" s="34"/>
      <c r="HL135" s="34"/>
      <c r="HM135" s="34"/>
      <c r="HN135" s="34"/>
      <c r="HO135" s="34"/>
      <c r="HP135" s="34"/>
      <c r="HQ135" s="34"/>
      <c r="HR135" s="34"/>
      <c r="HS135" s="34"/>
      <c r="HT135" s="34"/>
      <c r="HU135" s="34"/>
      <c r="HV135" s="34"/>
      <c r="HW135" s="34"/>
      <c r="HX135" s="34"/>
      <c r="HY135" s="34"/>
      <c r="HZ135" s="34"/>
      <c r="IA135" s="34"/>
      <c r="IB135" s="34"/>
      <c r="IC135" s="34"/>
      <c r="ID135" s="34"/>
      <c r="IE135" s="34"/>
      <c r="IF135" s="34"/>
      <c r="IG135" s="34"/>
      <c r="IH135" s="34"/>
      <c r="II135" s="34"/>
      <c r="IJ135" s="34"/>
    </row>
    <row r="136" spans="1:244" x14ac:dyDescent="0.2">
      <c r="A136" s="34"/>
      <c r="B136" s="34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  <c r="AB136" s="111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4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  <c r="EO136" s="34"/>
      <c r="EP136" s="34"/>
      <c r="EQ136" s="34"/>
      <c r="ER136" s="34"/>
      <c r="ES136" s="34"/>
      <c r="ET136" s="34"/>
      <c r="EU136" s="34"/>
      <c r="EV136" s="34"/>
      <c r="EW136" s="34"/>
      <c r="EX136" s="34"/>
      <c r="EY136" s="34"/>
      <c r="EZ136" s="34"/>
      <c r="FA136" s="34"/>
      <c r="FB136" s="34"/>
      <c r="FC136" s="34"/>
      <c r="FD136" s="34"/>
      <c r="FE136" s="34"/>
      <c r="FF136" s="34"/>
      <c r="FG136" s="34"/>
      <c r="FH136" s="34"/>
      <c r="FI136" s="34"/>
      <c r="FJ136" s="34"/>
      <c r="FK136" s="34"/>
      <c r="FL136" s="34"/>
      <c r="FM136" s="34"/>
      <c r="FN136" s="34"/>
      <c r="FO136" s="34"/>
      <c r="FP136" s="34"/>
      <c r="FQ136" s="34"/>
      <c r="FR136" s="34"/>
      <c r="FS136" s="34"/>
      <c r="FT136" s="34"/>
      <c r="FU136" s="34"/>
      <c r="FV136" s="34"/>
      <c r="FW136" s="34"/>
      <c r="FX136" s="34"/>
      <c r="FY136" s="34"/>
      <c r="FZ136" s="34"/>
      <c r="GA136" s="34"/>
      <c r="GB136" s="34"/>
      <c r="GC136" s="34"/>
      <c r="GD136" s="34"/>
      <c r="GE136" s="34"/>
      <c r="GF136" s="34"/>
      <c r="GG136" s="34"/>
      <c r="GH136" s="34"/>
      <c r="GI136" s="34"/>
      <c r="GJ136" s="34"/>
      <c r="GK136" s="34"/>
      <c r="GL136" s="34"/>
      <c r="GM136" s="34"/>
      <c r="GN136" s="34"/>
      <c r="GO136" s="34"/>
      <c r="GP136" s="34"/>
      <c r="GQ136" s="34"/>
      <c r="GR136" s="34"/>
      <c r="GS136" s="34"/>
      <c r="GT136" s="34"/>
      <c r="GU136" s="34"/>
      <c r="GV136" s="34"/>
      <c r="GW136" s="34"/>
      <c r="GX136" s="34"/>
      <c r="GY136" s="34"/>
      <c r="GZ136" s="34"/>
      <c r="HA136" s="34"/>
      <c r="HB136" s="34"/>
      <c r="HC136" s="34"/>
      <c r="HD136" s="34"/>
      <c r="HE136" s="34"/>
      <c r="HF136" s="34"/>
      <c r="HG136" s="34"/>
      <c r="HH136" s="34"/>
      <c r="HI136" s="34"/>
      <c r="HJ136" s="34"/>
      <c r="HK136" s="34"/>
      <c r="HL136" s="34"/>
      <c r="HM136" s="34"/>
      <c r="HN136" s="34"/>
      <c r="HO136" s="34"/>
      <c r="HP136" s="34"/>
      <c r="HQ136" s="34"/>
      <c r="HR136" s="34"/>
      <c r="HS136" s="34"/>
      <c r="HT136" s="34"/>
      <c r="HU136" s="34"/>
      <c r="HV136" s="34"/>
      <c r="HW136" s="34"/>
      <c r="HX136" s="34"/>
      <c r="HY136" s="34"/>
      <c r="HZ136" s="34"/>
      <c r="IA136" s="34"/>
      <c r="IB136" s="34"/>
      <c r="IC136" s="34"/>
      <c r="ID136" s="34"/>
      <c r="IE136" s="34"/>
      <c r="IF136" s="34"/>
      <c r="IG136" s="34"/>
      <c r="IH136" s="34"/>
      <c r="II136" s="34"/>
      <c r="IJ136" s="34"/>
    </row>
    <row r="137" spans="1:244" x14ac:dyDescent="0.2">
      <c r="A137" s="34"/>
      <c r="B137" s="34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111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4"/>
      <c r="DY137" s="34"/>
      <c r="DZ137" s="34"/>
      <c r="EA137" s="34"/>
      <c r="EB137" s="34"/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/>
      <c r="EO137" s="34"/>
      <c r="EP137" s="34"/>
      <c r="EQ137" s="34"/>
      <c r="ER137" s="34"/>
      <c r="ES137" s="34"/>
      <c r="ET137" s="34"/>
      <c r="EU137" s="34"/>
      <c r="EV137" s="34"/>
      <c r="EW137" s="34"/>
      <c r="EX137" s="34"/>
      <c r="EY137" s="34"/>
      <c r="EZ137" s="34"/>
      <c r="FA137" s="34"/>
      <c r="FB137" s="34"/>
      <c r="FC137" s="34"/>
      <c r="FD137" s="34"/>
      <c r="FE137" s="34"/>
      <c r="FF137" s="34"/>
      <c r="FG137" s="34"/>
      <c r="FH137" s="34"/>
      <c r="FI137" s="34"/>
      <c r="FJ137" s="34"/>
      <c r="FK137" s="34"/>
      <c r="FL137" s="34"/>
      <c r="FM137" s="34"/>
      <c r="FN137" s="34"/>
      <c r="FO137" s="34"/>
      <c r="FP137" s="34"/>
      <c r="FQ137" s="34"/>
      <c r="FR137" s="34"/>
      <c r="FS137" s="34"/>
      <c r="FT137" s="34"/>
      <c r="FU137" s="34"/>
      <c r="FV137" s="34"/>
      <c r="FW137" s="34"/>
      <c r="FX137" s="34"/>
      <c r="FY137" s="34"/>
      <c r="FZ137" s="34"/>
      <c r="GA137" s="34"/>
      <c r="GB137" s="34"/>
      <c r="GC137" s="34"/>
      <c r="GD137" s="34"/>
      <c r="GE137" s="34"/>
      <c r="GF137" s="34"/>
      <c r="GG137" s="34"/>
      <c r="GH137" s="34"/>
      <c r="GI137" s="34"/>
      <c r="GJ137" s="34"/>
      <c r="GK137" s="34"/>
      <c r="GL137" s="34"/>
      <c r="GM137" s="34"/>
      <c r="GN137" s="34"/>
      <c r="GO137" s="34"/>
      <c r="GP137" s="34"/>
      <c r="GQ137" s="34"/>
      <c r="GR137" s="34"/>
      <c r="GS137" s="34"/>
      <c r="GT137" s="34"/>
      <c r="GU137" s="34"/>
      <c r="GV137" s="34"/>
      <c r="GW137" s="34"/>
      <c r="GX137" s="34"/>
      <c r="GY137" s="34"/>
      <c r="GZ137" s="34"/>
      <c r="HA137" s="34"/>
      <c r="HB137" s="34"/>
      <c r="HC137" s="34"/>
      <c r="HD137" s="34"/>
      <c r="HE137" s="34"/>
      <c r="HF137" s="34"/>
      <c r="HG137" s="34"/>
      <c r="HH137" s="34"/>
      <c r="HI137" s="34"/>
      <c r="HJ137" s="34"/>
      <c r="HK137" s="34"/>
      <c r="HL137" s="34"/>
      <c r="HM137" s="34"/>
      <c r="HN137" s="34"/>
      <c r="HO137" s="34"/>
      <c r="HP137" s="34"/>
      <c r="HQ137" s="34"/>
      <c r="HR137" s="34"/>
      <c r="HS137" s="34"/>
      <c r="HT137" s="34"/>
      <c r="HU137" s="34"/>
      <c r="HV137" s="34"/>
      <c r="HW137" s="34"/>
      <c r="HX137" s="34"/>
      <c r="HY137" s="34"/>
      <c r="HZ137" s="34"/>
      <c r="IA137" s="34"/>
      <c r="IB137" s="34"/>
      <c r="IC137" s="34"/>
      <c r="ID137" s="34"/>
      <c r="IE137" s="34"/>
      <c r="IF137" s="34"/>
      <c r="IG137" s="34"/>
      <c r="IH137" s="34"/>
      <c r="II137" s="34"/>
      <c r="IJ137" s="34"/>
    </row>
    <row r="138" spans="1:244" x14ac:dyDescent="0.2">
      <c r="A138" s="34"/>
      <c r="B138" s="34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  <c r="AB138" s="111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4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  <c r="EL138" s="34"/>
      <c r="EM138" s="34"/>
      <c r="EN138" s="34"/>
      <c r="EO138" s="34"/>
      <c r="EP138" s="34"/>
      <c r="EQ138" s="34"/>
      <c r="ER138" s="34"/>
      <c r="ES138" s="34"/>
      <c r="ET138" s="34"/>
      <c r="EU138" s="34"/>
      <c r="EV138" s="34"/>
      <c r="EW138" s="34"/>
      <c r="EX138" s="34"/>
      <c r="EY138" s="34"/>
      <c r="EZ138" s="34"/>
      <c r="FA138" s="34"/>
      <c r="FB138" s="34"/>
      <c r="FC138" s="34"/>
      <c r="FD138" s="34"/>
      <c r="FE138" s="34"/>
      <c r="FF138" s="34"/>
      <c r="FG138" s="34"/>
      <c r="FH138" s="34"/>
      <c r="FI138" s="34"/>
      <c r="FJ138" s="34"/>
      <c r="FK138" s="34"/>
      <c r="FL138" s="34"/>
      <c r="FM138" s="34"/>
      <c r="FN138" s="34"/>
      <c r="FO138" s="34"/>
      <c r="FP138" s="34"/>
      <c r="FQ138" s="34"/>
      <c r="FR138" s="34"/>
      <c r="FS138" s="34"/>
      <c r="FT138" s="34"/>
      <c r="FU138" s="34"/>
      <c r="FV138" s="34"/>
      <c r="FW138" s="34"/>
      <c r="FX138" s="34"/>
      <c r="FY138" s="34"/>
      <c r="FZ138" s="34"/>
      <c r="GA138" s="34"/>
      <c r="GB138" s="34"/>
      <c r="GC138" s="34"/>
      <c r="GD138" s="34"/>
      <c r="GE138" s="34"/>
      <c r="GF138" s="34"/>
      <c r="GG138" s="34"/>
      <c r="GH138" s="34"/>
      <c r="GI138" s="34"/>
      <c r="GJ138" s="34"/>
      <c r="GK138" s="34"/>
      <c r="GL138" s="34"/>
      <c r="GM138" s="34"/>
      <c r="GN138" s="34"/>
      <c r="GO138" s="34"/>
      <c r="GP138" s="34"/>
      <c r="GQ138" s="34"/>
      <c r="GR138" s="34"/>
      <c r="GS138" s="34"/>
      <c r="GT138" s="34"/>
      <c r="GU138" s="34"/>
      <c r="GV138" s="34"/>
      <c r="GW138" s="34"/>
      <c r="GX138" s="34"/>
      <c r="GY138" s="34"/>
      <c r="GZ138" s="34"/>
      <c r="HA138" s="34"/>
      <c r="HB138" s="34"/>
      <c r="HC138" s="34"/>
      <c r="HD138" s="34"/>
      <c r="HE138" s="34"/>
      <c r="HF138" s="34"/>
      <c r="HG138" s="34"/>
      <c r="HH138" s="34"/>
      <c r="HI138" s="34"/>
      <c r="HJ138" s="34"/>
      <c r="HK138" s="34"/>
      <c r="HL138" s="34"/>
      <c r="HM138" s="34"/>
      <c r="HN138" s="34"/>
      <c r="HO138" s="34"/>
      <c r="HP138" s="34"/>
      <c r="HQ138" s="34"/>
      <c r="HR138" s="34"/>
      <c r="HS138" s="34"/>
      <c r="HT138" s="34"/>
      <c r="HU138" s="34"/>
      <c r="HV138" s="34"/>
      <c r="HW138" s="34"/>
      <c r="HX138" s="34"/>
      <c r="HY138" s="34"/>
      <c r="HZ138" s="34"/>
      <c r="IA138" s="34"/>
      <c r="IB138" s="34"/>
      <c r="IC138" s="34"/>
      <c r="ID138" s="34"/>
      <c r="IE138" s="34"/>
      <c r="IF138" s="34"/>
      <c r="IG138" s="34"/>
      <c r="IH138" s="34"/>
      <c r="II138" s="34"/>
      <c r="IJ138" s="34"/>
    </row>
    <row r="139" spans="1:244" x14ac:dyDescent="0.2">
      <c r="A139" s="34"/>
      <c r="B139" s="34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111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34"/>
      <c r="DV139" s="34"/>
      <c r="DW139" s="34"/>
      <c r="DX139" s="34"/>
      <c r="DY139" s="34"/>
      <c r="DZ139" s="34"/>
      <c r="EA139" s="34"/>
      <c r="EB139" s="34"/>
      <c r="EC139" s="34"/>
      <c r="ED139" s="34"/>
      <c r="EE139" s="34"/>
      <c r="EF139" s="34"/>
      <c r="EG139" s="34"/>
      <c r="EH139" s="34"/>
      <c r="EI139" s="34"/>
      <c r="EJ139" s="34"/>
      <c r="EK139" s="34"/>
      <c r="EL139" s="34"/>
      <c r="EM139" s="34"/>
      <c r="EN139" s="34"/>
      <c r="EO139" s="34"/>
      <c r="EP139" s="34"/>
      <c r="EQ139" s="34"/>
      <c r="ER139" s="34"/>
      <c r="ES139" s="34"/>
      <c r="ET139" s="34"/>
      <c r="EU139" s="34"/>
      <c r="EV139" s="34"/>
      <c r="EW139" s="34"/>
      <c r="EX139" s="34"/>
      <c r="EY139" s="34"/>
      <c r="EZ139" s="34"/>
      <c r="FA139" s="34"/>
      <c r="FB139" s="34"/>
      <c r="FC139" s="34"/>
      <c r="FD139" s="34"/>
      <c r="FE139" s="34"/>
      <c r="FF139" s="34"/>
      <c r="FG139" s="34"/>
      <c r="FH139" s="34"/>
      <c r="FI139" s="34"/>
      <c r="FJ139" s="34"/>
      <c r="FK139" s="34"/>
      <c r="FL139" s="34"/>
      <c r="FM139" s="34"/>
      <c r="FN139" s="34"/>
      <c r="FO139" s="34"/>
      <c r="FP139" s="34"/>
      <c r="FQ139" s="34"/>
      <c r="FR139" s="34"/>
      <c r="FS139" s="34"/>
      <c r="FT139" s="34"/>
      <c r="FU139" s="34"/>
      <c r="FV139" s="34"/>
      <c r="FW139" s="34"/>
      <c r="FX139" s="34"/>
      <c r="FY139" s="34"/>
      <c r="FZ139" s="34"/>
      <c r="GA139" s="34"/>
      <c r="GB139" s="34"/>
      <c r="GC139" s="34"/>
      <c r="GD139" s="34"/>
      <c r="GE139" s="34"/>
      <c r="GF139" s="34"/>
      <c r="GG139" s="34"/>
      <c r="GH139" s="34"/>
      <c r="GI139" s="34"/>
      <c r="GJ139" s="34"/>
      <c r="GK139" s="34"/>
      <c r="GL139" s="34"/>
      <c r="GM139" s="34"/>
      <c r="GN139" s="34"/>
      <c r="GO139" s="34"/>
      <c r="GP139" s="34"/>
      <c r="GQ139" s="34"/>
      <c r="GR139" s="34"/>
      <c r="GS139" s="34"/>
      <c r="GT139" s="34"/>
      <c r="GU139" s="34"/>
      <c r="GV139" s="34"/>
      <c r="GW139" s="34"/>
      <c r="GX139" s="34"/>
      <c r="GY139" s="34"/>
      <c r="GZ139" s="34"/>
      <c r="HA139" s="34"/>
      <c r="HB139" s="34"/>
      <c r="HC139" s="34"/>
      <c r="HD139" s="34"/>
      <c r="HE139" s="34"/>
      <c r="HF139" s="34"/>
      <c r="HG139" s="34"/>
      <c r="HH139" s="34"/>
      <c r="HI139" s="34"/>
      <c r="HJ139" s="34"/>
      <c r="HK139" s="34"/>
      <c r="HL139" s="34"/>
      <c r="HM139" s="34"/>
      <c r="HN139" s="34"/>
      <c r="HO139" s="34"/>
      <c r="HP139" s="34"/>
      <c r="HQ139" s="34"/>
      <c r="HR139" s="34"/>
      <c r="HS139" s="34"/>
      <c r="HT139" s="34"/>
      <c r="HU139" s="34"/>
      <c r="HV139" s="34"/>
      <c r="HW139" s="34"/>
      <c r="HX139" s="34"/>
      <c r="HY139" s="34"/>
      <c r="HZ139" s="34"/>
      <c r="IA139" s="34"/>
      <c r="IB139" s="34"/>
      <c r="IC139" s="34"/>
      <c r="ID139" s="34"/>
      <c r="IE139" s="34"/>
      <c r="IF139" s="34"/>
      <c r="IG139" s="34"/>
      <c r="IH139" s="34"/>
      <c r="II139" s="34"/>
      <c r="IJ139" s="34"/>
    </row>
    <row r="140" spans="1:244" x14ac:dyDescent="0.2">
      <c r="A140" s="34"/>
      <c r="B140" s="34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111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  <c r="DT140" s="34"/>
      <c r="DU140" s="34"/>
      <c r="DV140" s="34"/>
      <c r="DW140" s="34"/>
      <c r="DX140" s="34"/>
      <c r="DY140" s="34"/>
      <c r="DZ140" s="34"/>
      <c r="EA140" s="34"/>
      <c r="EB140" s="34"/>
      <c r="EC140" s="34"/>
      <c r="ED140" s="34"/>
      <c r="EE140" s="34"/>
      <c r="EF140" s="34"/>
      <c r="EG140" s="34"/>
      <c r="EH140" s="34"/>
      <c r="EI140" s="34"/>
      <c r="EJ140" s="34"/>
      <c r="EK140" s="34"/>
      <c r="EL140" s="34"/>
      <c r="EM140" s="34"/>
      <c r="EN140" s="34"/>
      <c r="EO140" s="34"/>
      <c r="EP140" s="34"/>
      <c r="EQ140" s="34"/>
      <c r="ER140" s="34"/>
      <c r="ES140" s="34"/>
      <c r="ET140" s="34"/>
      <c r="EU140" s="34"/>
      <c r="EV140" s="34"/>
      <c r="EW140" s="34"/>
      <c r="EX140" s="34"/>
      <c r="EY140" s="34"/>
      <c r="EZ140" s="34"/>
      <c r="FA140" s="34"/>
      <c r="FB140" s="34"/>
      <c r="FC140" s="34"/>
      <c r="FD140" s="34"/>
      <c r="FE140" s="34"/>
      <c r="FF140" s="34"/>
      <c r="FG140" s="34"/>
      <c r="FH140" s="34"/>
      <c r="FI140" s="34"/>
      <c r="FJ140" s="34"/>
      <c r="FK140" s="34"/>
      <c r="FL140" s="34"/>
      <c r="FM140" s="34"/>
      <c r="FN140" s="34"/>
      <c r="FO140" s="34"/>
      <c r="FP140" s="34"/>
      <c r="FQ140" s="34"/>
      <c r="FR140" s="34"/>
      <c r="FS140" s="34"/>
      <c r="FT140" s="34"/>
      <c r="FU140" s="34"/>
      <c r="FV140" s="34"/>
      <c r="FW140" s="34"/>
      <c r="FX140" s="34"/>
      <c r="FY140" s="34"/>
      <c r="FZ140" s="34"/>
      <c r="GA140" s="34"/>
      <c r="GB140" s="34"/>
      <c r="GC140" s="34"/>
      <c r="GD140" s="34"/>
      <c r="GE140" s="34"/>
      <c r="GF140" s="34"/>
      <c r="GG140" s="34"/>
      <c r="GH140" s="34"/>
      <c r="GI140" s="34"/>
      <c r="GJ140" s="34"/>
      <c r="GK140" s="34"/>
      <c r="GL140" s="34"/>
      <c r="GM140" s="34"/>
      <c r="GN140" s="34"/>
      <c r="GO140" s="34"/>
      <c r="GP140" s="34"/>
      <c r="GQ140" s="34"/>
      <c r="GR140" s="34"/>
      <c r="GS140" s="34"/>
      <c r="GT140" s="34"/>
      <c r="GU140" s="34"/>
      <c r="GV140" s="34"/>
      <c r="GW140" s="34"/>
      <c r="GX140" s="34"/>
      <c r="GY140" s="34"/>
      <c r="GZ140" s="34"/>
      <c r="HA140" s="34"/>
      <c r="HB140" s="34"/>
      <c r="HC140" s="34"/>
      <c r="HD140" s="34"/>
      <c r="HE140" s="34"/>
      <c r="HF140" s="34"/>
      <c r="HG140" s="34"/>
      <c r="HH140" s="34"/>
      <c r="HI140" s="34"/>
      <c r="HJ140" s="34"/>
      <c r="HK140" s="34"/>
      <c r="HL140" s="34"/>
      <c r="HM140" s="34"/>
      <c r="HN140" s="34"/>
      <c r="HO140" s="34"/>
      <c r="HP140" s="34"/>
      <c r="HQ140" s="34"/>
      <c r="HR140" s="34"/>
      <c r="HS140" s="34"/>
      <c r="HT140" s="34"/>
      <c r="HU140" s="34"/>
      <c r="HV140" s="34"/>
      <c r="HW140" s="34"/>
      <c r="HX140" s="34"/>
      <c r="HY140" s="34"/>
      <c r="HZ140" s="34"/>
      <c r="IA140" s="34"/>
      <c r="IB140" s="34"/>
      <c r="IC140" s="34"/>
      <c r="ID140" s="34"/>
      <c r="IE140" s="34"/>
      <c r="IF140" s="34"/>
      <c r="IG140" s="34"/>
      <c r="IH140" s="34"/>
      <c r="II140" s="34"/>
      <c r="IJ140" s="34"/>
    </row>
    <row r="141" spans="1:244" x14ac:dyDescent="0.2">
      <c r="A141" s="34"/>
      <c r="B141" s="34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111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/>
      <c r="DH141" s="34"/>
      <c r="DI141" s="34"/>
      <c r="DJ141" s="34"/>
      <c r="DK141" s="34"/>
      <c r="DL141" s="34"/>
      <c r="DM141" s="34"/>
      <c r="DN141" s="34"/>
      <c r="DO141" s="34"/>
      <c r="DP141" s="34"/>
      <c r="DQ141" s="34"/>
      <c r="DR141" s="34"/>
      <c r="DS141" s="34"/>
      <c r="DT141" s="34"/>
      <c r="DU141" s="34"/>
      <c r="DV141" s="34"/>
      <c r="DW141" s="34"/>
      <c r="DX141" s="34"/>
      <c r="DY141" s="34"/>
      <c r="DZ141" s="34"/>
      <c r="EA141" s="34"/>
      <c r="EB141" s="34"/>
      <c r="EC141" s="34"/>
      <c r="ED141" s="34"/>
      <c r="EE141" s="34"/>
      <c r="EF141" s="34"/>
      <c r="EG141" s="34"/>
      <c r="EH141" s="34"/>
      <c r="EI141" s="34"/>
      <c r="EJ141" s="34"/>
      <c r="EK141" s="34"/>
      <c r="EL141" s="34"/>
      <c r="EM141" s="34"/>
      <c r="EN141" s="34"/>
      <c r="EO141" s="34"/>
      <c r="EP141" s="34"/>
      <c r="EQ141" s="34"/>
      <c r="ER141" s="34"/>
      <c r="ES141" s="34"/>
      <c r="ET141" s="34"/>
      <c r="EU141" s="34"/>
      <c r="EV141" s="34"/>
      <c r="EW141" s="34"/>
      <c r="EX141" s="34"/>
      <c r="EY141" s="34"/>
      <c r="EZ141" s="34"/>
      <c r="FA141" s="34"/>
      <c r="FB141" s="34"/>
      <c r="FC141" s="34"/>
      <c r="FD141" s="34"/>
      <c r="FE141" s="34"/>
      <c r="FF141" s="34"/>
      <c r="FG141" s="34"/>
      <c r="FH141" s="34"/>
      <c r="FI141" s="34"/>
      <c r="FJ141" s="34"/>
      <c r="FK141" s="34"/>
      <c r="FL141" s="34"/>
      <c r="FM141" s="34"/>
      <c r="FN141" s="34"/>
      <c r="FO141" s="34"/>
      <c r="FP141" s="34"/>
      <c r="FQ141" s="34"/>
      <c r="FR141" s="34"/>
      <c r="FS141" s="34"/>
      <c r="FT141" s="34"/>
      <c r="FU141" s="34"/>
      <c r="FV141" s="34"/>
      <c r="FW141" s="34"/>
      <c r="FX141" s="34"/>
      <c r="FY141" s="34"/>
      <c r="FZ141" s="34"/>
      <c r="GA141" s="34"/>
      <c r="GB141" s="34"/>
      <c r="GC141" s="34"/>
      <c r="GD141" s="34"/>
      <c r="GE141" s="34"/>
      <c r="GF141" s="34"/>
      <c r="GG141" s="34"/>
      <c r="GH141" s="34"/>
      <c r="GI141" s="34"/>
      <c r="GJ141" s="34"/>
      <c r="GK141" s="34"/>
      <c r="GL141" s="34"/>
      <c r="GM141" s="34"/>
      <c r="GN141" s="34"/>
      <c r="GO141" s="34"/>
      <c r="GP141" s="34"/>
      <c r="GQ141" s="34"/>
      <c r="GR141" s="34"/>
      <c r="GS141" s="34"/>
      <c r="GT141" s="34"/>
      <c r="GU141" s="34"/>
      <c r="GV141" s="34"/>
      <c r="GW141" s="34"/>
      <c r="GX141" s="34"/>
      <c r="GY141" s="34"/>
      <c r="GZ141" s="34"/>
      <c r="HA141" s="34"/>
      <c r="HB141" s="34"/>
      <c r="HC141" s="34"/>
      <c r="HD141" s="34"/>
      <c r="HE141" s="34"/>
      <c r="HF141" s="34"/>
      <c r="HG141" s="34"/>
      <c r="HH141" s="34"/>
      <c r="HI141" s="34"/>
      <c r="HJ141" s="34"/>
      <c r="HK141" s="34"/>
      <c r="HL141" s="34"/>
      <c r="HM141" s="34"/>
      <c r="HN141" s="34"/>
      <c r="HO141" s="34"/>
      <c r="HP141" s="34"/>
      <c r="HQ141" s="34"/>
      <c r="HR141" s="34"/>
      <c r="HS141" s="34"/>
      <c r="HT141" s="34"/>
      <c r="HU141" s="34"/>
      <c r="HV141" s="34"/>
      <c r="HW141" s="34"/>
      <c r="HX141" s="34"/>
      <c r="HY141" s="34"/>
      <c r="HZ141" s="34"/>
      <c r="IA141" s="34"/>
      <c r="IB141" s="34"/>
      <c r="IC141" s="34"/>
      <c r="ID141" s="34"/>
      <c r="IE141" s="34"/>
      <c r="IF141" s="34"/>
      <c r="IG141" s="34"/>
      <c r="IH141" s="34"/>
      <c r="II141" s="34"/>
      <c r="IJ141" s="34"/>
    </row>
    <row r="142" spans="1:244" x14ac:dyDescent="0.2">
      <c r="A142" s="34"/>
      <c r="B142" s="34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  <c r="AA142" s="98"/>
      <c r="AB142" s="111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4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  <c r="EQ142" s="34"/>
      <c r="ER142" s="34"/>
      <c r="ES142" s="34"/>
      <c r="ET142" s="34"/>
      <c r="EU142" s="34"/>
      <c r="EV142" s="34"/>
      <c r="EW142" s="34"/>
      <c r="EX142" s="34"/>
      <c r="EY142" s="34"/>
      <c r="EZ142" s="34"/>
      <c r="FA142" s="34"/>
      <c r="FB142" s="34"/>
      <c r="FC142" s="34"/>
      <c r="FD142" s="34"/>
      <c r="FE142" s="34"/>
      <c r="FF142" s="34"/>
      <c r="FG142" s="34"/>
      <c r="FH142" s="34"/>
      <c r="FI142" s="34"/>
      <c r="FJ142" s="34"/>
      <c r="FK142" s="34"/>
      <c r="FL142" s="34"/>
      <c r="FM142" s="34"/>
      <c r="FN142" s="34"/>
      <c r="FO142" s="34"/>
      <c r="FP142" s="34"/>
      <c r="FQ142" s="34"/>
      <c r="FR142" s="34"/>
      <c r="FS142" s="34"/>
      <c r="FT142" s="34"/>
      <c r="FU142" s="34"/>
      <c r="FV142" s="34"/>
      <c r="FW142" s="34"/>
      <c r="FX142" s="34"/>
      <c r="FY142" s="34"/>
      <c r="FZ142" s="34"/>
      <c r="GA142" s="34"/>
      <c r="GB142" s="34"/>
      <c r="GC142" s="34"/>
      <c r="GD142" s="34"/>
      <c r="GE142" s="34"/>
      <c r="GF142" s="34"/>
      <c r="GG142" s="34"/>
      <c r="GH142" s="34"/>
      <c r="GI142" s="34"/>
      <c r="GJ142" s="34"/>
      <c r="GK142" s="34"/>
      <c r="GL142" s="34"/>
      <c r="GM142" s="34"/>
      <c r="GN142" s="34"/>
      <c r="GO142" s="34"/>
      <c r="GP142" s="34"/>
      <c r="GQ142" s="34"/>
      <c r="GR142" s="34"/>
      <c r="GS142" s="34"/>
      <c r="GT142" s="34"/>
      <c r="GU142" s="34"/>
      <c r="GV142" s="34"/>
      <c r="GW142" s="34"/>
      <c r="GX142" s="34"/>
      <c r="GY142" s="34"/>
      <c r="GZ142" s="34"/>
      <c r="HA142" s="34"/>
      <c r="HB142" s="34"/>
      <c r="HC142" s="34"/>
      <c r="HD142" s="34"/>
      <c r="HE142" s="34"/>
      <c r="HF142" s="34"/>
      <c r="HG142" s="34"/>
      <c r="HH142" s="34"/>
      <c r="HI142" s="34"/>
      <c r="HJ142" s="34"/>
      <c r="HK142" s="34"/>
      <c r="HL142" s="34"/>
      <c r="HM142" s="34"/>
      <c r="HN142" s="34"/>
      <c r="HO142" s="34"/>
      <c r="HP142" s="34"/>
      <c r="HQ142" s="34"/>
      <c r="HR142" s="34"/>
      <c r="HS142" s="34"/>
      <c r="HT142" s="34"/>
      <c r="HU142" s="34"/>
      <c r="HV142" s="34"/>
      <c r="HW142" s="34"/>
      <c r="HX142" s="34"/>
      <c r="HY142" s="34"/>
      <c r="HZ142" s="34"/>
      <c r="IA142" s="34"/>
      <c r="IB142" s="34"/>
      <c r="IC142" s="34"/>
      <c r="ID142" s="34"/>
      <c r="IE142" s="34"/>
      <c r="IF142" s="34"/>
      <c r="IG142" s="34"/>
      <c r="IH142" s="34"/>
      <c r="II142" s="34"/>
      <c r="IJ142" s="34"/>
    </row>
    <row r="143" spans="1:244" x14ac:dyDescent="0.2">
      <c r="A143" s="34"/>
      <c r="B143" s="34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98"/>
      <c r="AB143" s="111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4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  <c r="EO143" s="34"/>
      <c r="EP143" s="34"/>
      <c r="EQ143" s="34"/>
      <c r="ER143" s="34"/>
      <c r="ES143" s="34"/>
      <c r="ET143" s="34"/>
      <c r="EU143" s="34"/>
      <c r="EV143" s="34"/>
      <c r="EW143" s="34"/>
      <c r="EX143" s="34"/>
      <c r="EY143" s="34"/>
      <c r="EZ143" s="34"/>
      <c r="FA143" s="34"/>
      <c r="FB143" s="34"/>
      <c r="FC143" s="34"/>
      <c r="FD143" s="34"/>
      <c r="FE143" s="34"/>
      <c r="FF143" s="34"/>
      <c r="FG143" s="34"/>
      <c r="FH143" s="34"/>
      <c r="FI143" s="34"/>
      <c r="FJ143" s="34"/>
      <c r="FK143" s="34"/>
      <c r="FL143" s="34"/>
      <c r="FM143" s="34"/>
      <c r="FN143" s="34"/>
      <c r="FO143" s="34"/>
      <c r="FP143" s="34"/>
      <c r="FQ143" s="34"/>
      <c r="FR143" s="34"/>
      <c r="FS143" s="34"/>
      <c r="FT143" s="34"/>
      <c r="FU143" s="34"/>
      <c r="FV143" s="34"/>
      <c r="FW143" s="34"/>
      <c r="FX143" s="34"/>
      <c r="FY143" s="34"/>
      <c r="FZ143" s="34"/>
      <c r="GA143" s="34"/>
      <c r="GB143" s="34"/>
      <c r="GC143" s="34"/>
      <c r="GD143" s="34"/>
      <c r="GE143" s="34"/>
      <c r="GF143" s="34"/>
      <c r="GG143" s="34"/>
      <c r="GH143" s="34"/>
      <c r="GI143" s="34"/>
      <c r="GJ143" s="34"/>
      <c r="GK143" s="34"/>
      <c r="GL143" s="34"/>
      <c r="GM143" s="34"/>
      <c r="GN143" s="34"/>
      <c r="GO143" s="34"/>
      <c r="GP143" s="34"/>
      <c r="GQ143" s="34"/>
      <c r="GR143" s="34"/>
      <c r="GS143" s="34"/>
      <c r="GT143" s="34"/>
      <c r="GU143" s="34"/>
      <c r="GV143" s="34"/>
      <c r="GW143" s="34"/>
      <c r="GX143" s="34"/>
      <c r="GY143" s="34"/>
      <c r="GZ143" s="34"/>
      <c r="HA143" s="34"/>
      <c r="HB143" s="34"/>
      <c r="HC143" s="34"/>
      <c r="HD143" s="34"/>
      <c r="HE143" s="34"/>
      <c r="HF143" s="34"/>
      <c r="HG143" s="34"/>
      <c r="HH143" s="34"/>
      <c r="HI143" s="34"/>
      <c r="HJ143" s="34"/>
      <c r="HK143" s="34"/>
      <c r="HL143" s="34"/>
      <c r="HM143" s="34"/>
      <c r="HN143" s="34"/>
      <c r="HO143" s="34"/>
      <c r="HP143" s="34"/>
      <c r="HQ143" s="34"/>
      <c r="HR143" s="34"/>
      <c r="HS143" s="34"/>
      <c r="HT143" s="34"/>
      <c r="HU143" s="34"/>
      <c r="HV143" s="34"/>
      <c r="HW143" s="34"/>
      <c r="HX143" s="34"/>
      <c r="HY143" s="34"/>
      <c r="HZ143" s="34"/>
      <c r="IA143" s="34"/>
      <c r="IB143" s="34"/>
      <c r="IC143" s="34"/>
      <c r="ID143" s="34"/>
      <c r="IE143" s="34"/>
      <c r="IF143" s="34"/>
      <c r="IG143" s="34"/>
      <c r="IH143" s="34"/>
      <c r="II143" s="34"/>
      <c r="IJ143" s="34"/>
    </row>
    <row r="144" spans="1:244" x14ac:dyDescent="0.2">
      <c r="A144" s="34"/>
      <c r="B144" s="34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  <c r="AA144" s="98"/>
      <c r="AB144" s="111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4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  <c r="EL144" s="34"/>
      <c r="EM144" s="34"/>
      <c r="EN144" s="34"/>
      <c r="EO144" s="34"/>
      <c r="EP144" s="34"/>
      <c r="EQ144" s="34"/>
      <c r="ER144" s="34"/>
      <c r="ES144" s="34"/>
      <c r="ET144" s="34"/>
      <c r="EU144" s="34"/>
      <c r="EV144" s="34"/>
      <c r="EW144" s="34"/>
      <c r="EX144" s="34"/>
      <c r="EY144" s="34"/>
      <c r="EZ144" s="34"/>
      <c r="FA144" s="34"/>
      <c r="FB144" s="34"/>
      <c r="FC144" s="34"/>
      <c r="FD144" s="34"/>
      <c r="FE144" s="34"/>
      <c r="FF144" s="34"/>
      <c r="FG144" s="34"/>
      <c r="FH144" s="34"/>
      <c r="FI144" s="34"/>
      <c r="FJ144" s="34"/>
      <c r="FK144" s="34"/>
      <c r="FL144" s="34"/>
      <c r="FM144" s="34"/>
      <c r="FN144" s="34"/>
      <c r="FO144" s="34"/>
      <c r="FP144" s="34"/>
      <c r="FQ144" s="34"/>
      <c r="FR144" s="34"/>
      <c r="FS144" s="34"/>
      <c r="FT144" s="34"/>
      <c r="FU144" s="34"/>
      <c r="FV144" s="34"/>
      <c r="FW144" s="34"/>
      <c r="FX144" s="34"/>
      <c r="FY144" s="34"/>
      <c r="FZ144" s="34"/>
      <c r="GA144" s="34"/>
      <c r="GB144" s="34"/>
      <c r="GC144" s="34"/>
      <c r="GD144" s="34"/>
      <c r="GE144" s="34"/>
      <c r="GF144" s="34"/>
      <c r="GG144" s="34"/>
      <c r="GH144" s="34"/>
      <c r="GI144" s="34"/>
      <c r="GJ144" s="34"/>
      <c r="GK144" s="34"/>
      <c r="GL144" s="34"/>
      <c r="GM144" s="34"/>
      <c r="GN144" s="34"/>
      <c r="GO144" s="34"/>
      <c r="GP144" s="34"/>
      <c r="GQ144" s="34"/>
      <c r="GR144" s="34"/>
      <c r="GS144" s="34"/>
      <c r="GT144" s="34"/>
      <c r="GU144" s="34"/>
      <c r="GV144" s="34"/>
      <c r="GW144" s="34"/>
      <c r="GX144" s="34"/>
      <c r="GY144" s="34"/>
      <c r="GZ144" s="34"/>
      <c r="HA144" s="34"/>
      <c r="HB144" s="34"/>
      <c r="HC144" s="34"/>
      <c r="HD144" s="34"/>
      <c r="HE144" s="34"/>
      <c r="HF144" s="34"/>
      <c r="HG144" s="34"/>
      <c r="HH144" s="34"/>
      <c r="HI144" s="34"/>
      <c r="HJ144" s="34"/>
      <c r="HK144" s="34"/>
      <c r="HL144" s="34"/>
      <c r="HM144" s="34"/>
      <c r="HN144" s="34"/>
      <c r="HO144" s="34"/>
      <c r="HP144" s="34"/>
      <c r="HQ144" s="34"/>
      <c r="HR144" s="34"/>
      <c r="HS144" s="34"/>
      <c r="HT144" s="34"/>
      <c r="HU144" s="34"/>
      <c r="HV144" s="34"/>
      <c r="HW144" s="34"/>
      <c r="HX144" s="34"/>
      <c r="HY144" s="34"/>
      <c r="HZ144" s="34"/>
      <c r="IA144" s="34"/>
      <c r="IB144" s="34"/>
      <c r="IC144" s="34"/>
      <c r="ID144" s="34"/>
      <c r="IE144" s="34"/>
      <c r="IF144" s="34"/>
      <c r="IG144" s="34"/>
      <c r="IH144" s="34"/>
      <c r="II144" s="34"/>
      <c r="IJ144" s="34"/>
    </row>
    <row r="145" spans="1:244" x14ac:dyDescent="0.2">
      <c r="A145" s="34"/>
      <c r="B145" s="34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  <c r="AB145" s="111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  <c r="CR145" s="34"/>
      <c r="CS145" s="34"/>
      <c r="CT145" s="34"/>
      <c r="CU145" s="34"/>
      <c r="CV145" s="34"/>
      <c r="CW145" s="34"/>
      <c r="CX145" s="34"/>
      <c r="CY145" s="34"/>
      <c r="CZ145" s="34"/>
      <c r="DA145" s="34"/>
      <c r="DB145" s="34"/>
      <c r="DC145" s="34"/>
      <c r="DD145" s="34"/>
      <c r="DE145" s="34"/>
      <c r="DF145" s="34"/>
      <c r="DG145" s="34"/>
      <c r="DH145" s="34"/>
      <c r="DI145" s="34"/>
      <c r="DJ145" s="34"/>
      <c r="DK145" s="34"/>
      <c r="DL145" s="34"/>
      <c r="DM145" s="34"/>
      <c r="DN145" s="34"/>
      <c r="DO145" s="34"/>
      <c r="DP145" s="34"/>
      <c r="DQ145" s="34"/>
      <c r="DR145" s="34"/>
      <c r="DS145" s="34"/>
      <c r="DT145" s="34"/>
      <c r="DU145" s="34"/>
      <c r="DV145" s="34"/>
      <c r="DW145" s="34"/>
      <c r="DX145" s="34"/>
      <c r="DY145" s="34"/>
      <c r="DZ145" s="34"/>
      <c r="EA145" s="34"/>
      <c r="EB145" s="34"/>
      <c r="EC145" s="34"/>
      <c r="ED145" s="34"/>
      <c r="EE145" s="34"/>
      <c r="EF145" s="34"/>
      <c r="EG145" s="34"/>
      <c r="EH145" s="34"/>
      <c r="EI145" s="34"/>
      <c r="EJ145" s="34"/>
      <c r="EK145" s="34"/>
      <c r="EL145" s="34"/>
      <c r="EM145" s="34"/>
      <c r="EN145" s="34"/>
      <c r="EO145" s="34"/>
      <c r="EP145" s="34"/>
      <c r="EQ145" s="34"/>
      <c r="ER145" s="34"/>
      <c r="ES145" s="34"/>
      <c r="ET145" s="34"/>
      <c r="EU145" s="34"/>
      <c r="EV145" s="34"/>
      <c r="EW145" s="34"/>
      <c r="EX145" s="34"/>
      <c r="EY145" s="34"/>
      <c r="EZ145" s="34"/>
      <c r="FA145" s="34"/>
      <c r="FB145" s="34"/>
      <c r="FC145" s="34"/>
      <c r="FD145" s="34"/>
      <c r="FE145" s="34"/>
      <c r="FF145" s="34"/>
      <c r="FG145" s="34"/>
      <c r="FH145" s="34"/>
      <c r="FI145" s="34"/>
      <c r="FJ145" s="34"/>
      <c r="FK145" s="34"/>
      <c r="FL145" s="34"/>
      <c r="FM145" s="34"/>
      <c r="FN145" s="34"/>
      <c r="FO145" s="34"/>
      <c r="FP145" s="34"/>
      <c r="FQ145" s="34"/>
      <c r="FR145" s="34"/>
      <c r="FS145" s="34"/>
      <c r="FT145" s="34"/>
      <c r="FU145" s="34"/>
      <c r="FV145" s="34"/>
      <c r="FW145" s="34"/>
      <c r="FX145" s="34"/>
      <c r="FY145" s="34"/>
      <c r="FZ145" s="34"/>
      <c r="GA145" s="34"/>
      <c r="GB145" s="34"/>
      <c r="GC145" s="34"/>
      <c r="GD145" s="34"/>
      <c r="GE145" s="34"/>
      <c r="GF145" s="34"/>
      <c r="GG145" s="34"/>
      <c r="GH145" s="34"/>
      <c r="GI145" s="34"/>
      <c r="GJ145" s="34"/>
      <c r="GK145" s="34"/>
      <c r="GL145" s="34"/>
      <c r="GM145" s="34"/>
      <c r="GN145" s="34"/>
      <c r="GO145" s="34"/>
      <c r="GP145" s="34"/>
      <c r="GQ145" s="34"/>
      <c r="GR145" s="34"/>
      <c r="GS145" s="34"/>
      <c r="GT145" s="34"/>
      <c r="GU145" s="34"/>
      <c r="GV145" s="34"/>
      <c r="GW145" s="34"/>
      <c r="GX145" s="34"/>
      <c r="GY145" s="34"/>
      <c r="GZ145" s="34"/>
      <c r="HA145" s="34"/>
      <c r="HB145" s="34"/>
      <c r="HC145" s="34"/>
      <c r="HD145" s="34"/>
      <c r="HE145" s="34"/>
      <c r="HF145" s="34"/>
      <c r="HG145" s="34"/>
      <c r="HH145" s="34"/>
      <c r="HI145" s="34"/>
      <c r="HJ145" s="34"/>
      <c r="HK145" s="34"/>
      <c r="HL145" s="34"/>
      <c r="HM145" s="34"/>
      <c r="HN145" s="34"/>
      <c r="HO145" s="34"/>
      <c r="HP145" s="34"/>
      <c r="HQ145" s="34"/>
      <c r="HR145" s="34"/>
      <c r="HS145" s="34"/>
      <c r="HT145" s="34"/>
      <c r="HU145" s="34"/>
      <c r="HV145" s="34"/>
      <c r="HW145" s="34"/>
      <c r="HX145" s="34"/>
      <c r="HY145" s="34"/>
      <c r="HZ145" s="34"/>
      <c r="IA145" s="34"/>
      <c r="IB145" s="34"/>
      <c r="IC145" s="34"/>
      <c r="ID145" s="34"/>
      <c r="IE145" s="34"/>
      <c r="IF145" s="34"/>
      <c r="IG145" s="34"/>
      <c r="IH145" s="34"/>
      <c r="II145" s="34"/>
      <c r="IJ145" s="34"/>
    </row>
    <row r="146" spans="1:244" x14ac:dyDescent="0.2">
      <c r="A146" s="34"/>
      <c r="B146" s="34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  <c r="AB146" s="111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  <c r="CT146" s="34"/>
      <c r="CU146" s="34"/>
      <c r="CV146" s="34"/>
      <c r="CW146" s="34"/>
      <c r="CX146" s="34"/>
      <c r="CY146" s="34"/>
      <c r="CZ146" s="34"/>
      <c r="DA146" s="34"/>
      <c r="DB146" s="34"/>
      <c r="DC146" s="34"/>
      <c r="DD146" s="34"/>
      <c r="DE146" s="34"/>
      <c r="DF146" s="34"/>
      <c r="DG146" s="34"/>
      <c r="DH146" s="34"/>
      <c r="DI146" s="34"/>
      <c r="DJ146" s="34"/>
      <c r="DK146" s="34"/>
      <c r="DL146" s="34"/>
      <c r="DM146" s="34"/>
      <c r="DN146" s="34"/>
      <c r="DO146" s="34"/>
      <c r="DP146" s="34"/>
      <c r="DQ146" s="34"/>
      <c r="DR146" s="34"/>
      <c r="DS146" s="34"/>
      <c r="DT146" s="34"/>
      <c r="DU146" s="34"/>
      <c r="DV146" s="34"/>
      <c r="DW146" s="34"/>
      <c r="DX146" s="34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  <c r="EL146" s="34"/>
      <c r="EM146" s="34"/>
      <c r="EN146" s="34"/>
      <c r="EO146" s="34"/>
      <c r="EP146" s="34"/>
      <c r="EQ146" s="34"/>
      <c r="ER146" s="34"/>
      <c r="ES146" s="34"/>
      <c r="ET146" s="34"/>
      <c r="EU146" s="34"/>
      <c r="EV146" s="34"/>
      <c r="EW146" s="34"/>
      <c r="EX146" s="34"/>
      <c r="EY146" s="34"/>
      <c r="EZ146" s="34"/>
      <c r="FA146" s="34"/>
      <c r="FB146" s="34"/>
      <c r="FC146" s="34"/>
      <c r="FD146" s="34"/>
      <c r="FE146" s="34"/>
      <c r="FF146" s="34"/>
      <c r="FG146" s="34"/>
      <c r="FH146" s="34"/>
      <c r="FI146" s="34"/>
      <c r="FJ146" s="34"/>
      <c r="FK146" s="34"/>
      <c r="FL146" s="34"/>
      <c r="FM146" s="34"/>
      <c r="FN146" s="34"/>
      <c r="FO146" s="34"/>
      <c r="FP146" s="34"/>
      <c r="FQ146" s="34"/>
      <c r="FR146" s="34"/>
      <c r="FS146" s="34"/>
      <c r="FT146" s="34"/>
      <c r="FU146" s="34"/>
      <c r="FV146" s="34"/>
      <c r="FW146" s="34"/>
      <c r="FX146" s="34"/>
      <c r="FY146" s="34"/>
      <c r="FZ146" s="34"/>
      <c r="GA146" s="34"/>
      <c r="GB146" s="34"/>
      <c r="GC146" s="34"/>
      <c r="GD146" s="34"/>
      <c r="GE146" s="34"/>
      <c r="GF146" s="34"/>
      <c r="GG146" s="34"/>
      <c r="GH146" s="34"/>
      <c r="GI146" s="34"/>
      <c r="GJ146" s="34"/>
      <c r="GK146" s="34"/>
      <c r="GL146" s="34"/>
      <c r="GM146" s="34"/>
      <c r="GN146" s="34"/>
      <c r="GO146" s="34"/>
      <c r="GP146" s="34"/>
      <c r="GQ146" s="34"/>
      <c r="GR146" s="34"/>
      <c r="GS146" s="34"/>
      <c r="GT146" s="34"/>
      <c r="GU146" s="34"/>
      <c r="GV146" s="34"/>
      <c r="GW146" s="34"/>
      <c r="GX146" s="34"/>
      <c r="GY146" s="34"/>
      <c r="GZ146" s="34"/>
      <c r="HA146" s="34"/>
      <c r="HB146" s="34"/>
      <c r="HC146" s="34"/>
      <c r="HD146" s="34"/>
      <c r="HE146" s="34"/>
      <c r="HF146" s="34"/>
      <c r="HG146" s="34"/>
      <c r="HH146" s="34"/>
      <c r="HI146" s="34"/>
      <c r="HJ146" s="34"/>
      <c r="HK146" s="34"/>
      <c r="HL146" s="34"/>
      <c r="HM146" s="34"/>
      <c r="HN146" s="34"/>
      <c r="HO146" s="34"/>
      <c r="HP146" s="34"/>
      <c r="HQ146" s="34"/>
      <c r="HR146" s="34"/>
      <c r="HS146" s="34"/>
      <c r="HT146" s="34"/>
      <c r="HU146" s="34"/>
      <c r="HV146" s="34"/>
      <c r="HW146" s="34"/>
      <c r="HX146" s="34"/>
      <c r="HY146" s="34"/>
      <c r="HZ146" s="34"/>
      <c r="IA146" s="34"/>
      <c r="IB146" s="34"/>
      <c r="IC146" s="34"/>
      <c r="ID146" s="34"/>
      <c r="IE146" s="34"/>
      <c r="IF146" s="34"/>
      <c r="IG146" s="34"/>
      <c r="IH146" s="34"/>
      <c r="II146" s="34"/>
      <c r="IJ146" s="34"/>
    </row>
    <row r="147" spans="1:244" x14ac:dyDescent="0.2">
      <c r="A147" s="34"/>
      <c r="B147" s="34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  <c r="AA147" s="98"/>
      <c r="AB147" s="111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4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  <c r="EL147" s="34"/>
      <c r="EM147" s="34"/>
      <c r="EN147" s="34"/>
      <c r="EO147" s="34"/>
      <c r="EP147" s="34"/>
      <c r="EQ147" s="34"/>
      <c r="ER147" s="34"/>
      <c r="ES147" s="34"/>
      <c r="ET147" s="34"/>
      <c r="EU147" s="34"/>
      <c r="EV147" s="34"/>
      <c r="EW147" s="34"/>
      <c r="EX147" s="34"/>
      <c r="EY147" s="34"/>
      <c r="EZ147" s="34"/>
      <c r="FA147" s="34"/>
      <c r="FB147" s="34"/>
      <c r="FC147" s="34"/>
      <c r="FD147" s="34"/>
      <c r="FE147" s="34"/>
      <c r="FF147" s="34"/>
      <c r="FG147" s="34"/>
      <c r="FH147" s="34"/>
      <c r="FI147" s="34"/>
      <c r="FJ147" s="34"/>
      <c r="FK147" s="34"/>
      <c r="FL147" s="34"/>
      <c r="FM147" s="34"/>
      <c r="FN147" s="34"/>
      <c r="FO147" s="34"/>
      <c r="FP147" s="34"/>
      <c r="FQ147" s="34"/>
      <c r="FR147" s="34"/>
      <c r="FS147" s="34"/>
      <c r="FT147" s="34"/>
      <c r="FU147" s="34"/>
      <c r="FV147" s="34"/>
      <c r="FW147" s="34"/>
      <c r="FX147" s="34"/>
      <c r="FY147" s="34"/>
      <c r="FZ147" s="34"/>
      <c r="GA147" s="34"/>
      <c r="GB147" s="34"/>
      <c r="GC147" s="34"/>
      <c r="GD147" s="34"/>
      <c r="GE147" s="34"/>
      <c r="GF147" s="34"/>
      <c r="GG147" s="34"/>
      <c r="GH147" s="34"/>
      <c r="GI147" s="34"/>
      <c r="GJ147" s="34"/>
      <c r="GK147" s="34"/>
      <c r="GL147" s="34"/>
      <c r="GM147" s="34"/>
      <c r="GN147" s="34"/>
      <c r="GO147" s="34"/>
      <c r="GP147" s="34"/>
      <c r="GQ147" s="34"/>
      <c r="GR147" s="34"/>
      <c r="GS147" s="34"/>
      <c r="GT147" s="34"/>
      <c r="GU147" s="34"/>
      <c r="GV147" s="34"/>
      <c r="GW147" s="34"/>
      <c r="GX147" s="34"/>
      <c r="GY147" s="34"/>
      <c r="GZ147" s="34"/>
      <c r="HA147" s="34"/>
      <c r="HB147" s="34"/>
      <c r="HC147" s="34"/>
      <c r="HD147" s="34"/>
      <c r="HE147" s="34"/>
      <c r="HF147" s="34"/>
      <c r="HG147" s="34"/>
      <c r="HH147" s="34"/>
      <c r="HI147" s="34"/>
      <c r="HJ147" s="34"/>
      <c r="HK147" s="34"/>
      <c r="HL147" s="34"/>
      <c r="HM147" s="34"/>
      <c r="HN147" s="34"/>
      <c r="HO147" s="34"/>
      <c r="HP147" s="34"/>
      <c r="HQ147" s="34"/>
      <c r="HR147" s="34"/>
      <c r="HS147" s="34"/>
      <c r="HT147" s="34"/>
      <c r="HU147" s="34"/>
      <c r="HV147" s="34"/>
      <c r="HW147" s="34"/>
      <c r="HX147" s="34"/>
      <c r="HY147" s="34"/>
      <c r="HZ147" s="34"/>
      <c r="IA147" s="34"/>
      <c r="IB147" s="34"/>
      <c r="IC147" s="34"/>
      <c r="ID147" s="34"/>
      <c r="IE147" s="34"/>
      <c r="IF147" s="34"/>
      <c r="IG147" s="34"/>
      <c r="IH147" s="34"/>
      <c r="II147" s="34"/>
      <c r="IJ147" s="34"/>
    </row>
    <row r="148" spans="1:244" x14ac:dyDescent="0.2">
      <c r="A148" s="34"/>
      <c r="B148" s="34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8"/>
      <c r="AB148" s="111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4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  <c r="EQ148" s="34"/>
      <c r="ER148" s="34"/>
      <c r="ES148" s="34"/>
      <c r="ET148" s="34"/>
      <c r="EU148" s="34"/>
      <c r="EV148" s="34"/>
      <c r="EW148" s="34"/>
      <c r="EX148" s="34"/>
      <c r="EY148" s="34"/>
      <c r="EZ148" s="34"/>
      <c r="FA148" s="34"/>
      <c r="FB148" s="34"/>
      <c r="FC148" s="34"/>
      <c r="FD148" s="34"/>
      <c r="FE148" s="34"/>
      <c r="FF148" s="34"/>
      <c r="FG148" s="34"/>
      <c r="FH148" s="34"/>
      <c r="FI148" s="34"/>
      <c r="FJ148" s="34"/>
      <c r="FK148" s="34"/>
      <c r="FL148" s="34"/>
      <c r="FM148" s="34"/>
      <c r="FN148" s="34"/>
      <c r="FO148" s="34"/>
      <c r="FP148" s="34"/>
      <c r="FQ148" s="34"/>
      <c r="FR148" s="34"/>
      <c r="FS148" s="34"/>
      <c r="FT148" s="34"/>
      <c r="FU148" s="34"/>
      <c r="FV148" s="34"/>
      <c r="FW148" s="34"/>
      <c r="FX148" s="34"/>
      <c r="FY148" s="34"/>
      <c r="FZ148" s="34"/>
      <c r="GA148" s="34"/>
      <c r="GB148" s="34"/>
      <c r="GC148" s="34"/>
      <c r="GD148" s="34"/>
      <c r="GE148" s="34"/>
      <c r="GF148" s="34"/>
      <c r="GG148" s="34"/>
      <c r="GH148" s="34"/>
      <c r="GI148" s="34"/>
      <c r="GJ148" s="34"/>
      <c r="GK148" s="34"/>
      <c r="GL148" s="34"/>
      <c r="GM148" s="34"/>
      <c r="GN148" s="34"/>
      <c r="GO148" s="34"/>
      <c r="GP148" s="34"/>
      <c r="GQ148" s="34"/>
      <c r="GR148" s="34"/>
      <c r="GS148" s="34"/>
      <c r="GT148" s="34"/>
      <c r="GU148" s="34"/>
      <c r="GV148" s="34"/>
      <c r="GW148" s="34"/>
      <c r="GX148" s="34"/>
      <c r="GY148" s="34"/>
      <c r="GZ148" s="34"/>
      <c r="HA148" s="34"/>
      <c r="HB148" s="34"/>
      <c r="HC148" s="34"/>
      <c r="HD148" s="34"/>
      <c r="HE148" s="34"/>
      <c r="HF148" s="34"/>
      <c r="HG148" s="34"/>
      <c r="HH148" s="34"/>
      <c r="HI148" s="34"/>
      <c r="HJ148" s="34"/>
      <c r="HK148" s="34"/>
      <c r="HL148" s="34"/>
      <c r="HM148" s="34"/>
      <c r="HN148" s="34"/>
      <c r="HO148" s="34"/>
      <c r="HP148" s="34"/>
      <c r="HQ148" s="34"/>
      <c r="HR148" s="34"/>
      <c r="HS148" s="34"/>
      <c r="HT148" s="34"/>
      <c r="HU148" s="34"/>
      <c r="HV148" s="34"/>
      <c r="HW148" s="34"/>
      <c r="HX148" s="34"/>
      <c r="HY148" s="34"/>
      <c r="HZ148" s="34"/>
      <c r="IA148" s="34"/>
      <c r="IB148" s="34"/>
      <c r="IC148" s="34"/>
      <c r="ID148" s="34"/>
      <c r="IE148" s="34"/>
      <c r="IF148" s="34"/>
      <c r="IG148" s="34"/>
      <c r="IH148" s="34"/>
      <c r="II148" s="34"/>
      <c r="IJ148" s="34"/>
    </row>
    <row r="149" spans="1:244" x14ac:dyDescent="0.2">
      <c r="A149" s="34"/>
      <c r="B149" s="34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111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  <c r="FP149" s="34"/>
      <c r="FQ149" s="34"/>
      <c r="FR149" s="34"/>
      <c r="FS149" s="34"/>
      <c r="FT149" s="34"/>
      <c r="FU149" s="34"/>
      <c r="FV149" s="34"/>
      <c r="FW149" s="34"/>
      <c r="FX149" s="34"/>
      <c r="FY149" s="34"/>
      <c r="FZ149" s="34"/>
      <c r="GA149" s="34"/>
      <c r="GB149" s="34"/>
      <c r="GC149" s="34"/>
      <c r="GD149" s="34"/>
      <c r="GE149" s="34"/>
      <c r="GF149" s="34"/>
      <c r="GG149" s="34"/>
      <c r="GH149" s="34"/>
      <c r="GI149" s="34"/>
      <c r="GJ149" s="34"/>
      <c r="GK149" s="34"/>
      <c r="GL149" s="34"/>
      <c r="GM149" s="34"/>
      <c r="GN149" s="34"/>
      <c r="GO149" s="34"/>
      <c r="GP149" s="34"/>
      <c r="GQ149" s="34"/>
      <c r="GR149" s="34"/>
      <c r="GS149" s="34"/>
      <c r="GT149" s="34"/>
      <c r="GU149" s="34"/>
      <c r="GV149" s="34"/>
      <c r="GW149" s="34"/>
      <c r="GX149" s="34"/>
      <c r="GY149" s="34"/>
      <c r="GZ149" s="34"/>
      <c r="HA149" s="34"/>
      <c r="HB149" s="34"/>
      <c r="HC149" s="34"/>
      <c r="HD149" s="34"/>
      <c r="HE149" s="34"/>
      <c r="HF149" s="34"/>
      <c r="HG149" s="34"/>
      <c r="HH149" s="34"/>
      <c r="HI149" s="34"/>
      <c r="HJ149" s="34"/>
      <c r="HK149" s="34"/>
      <c r="HL149" s="34"/>
      <c r="HM149" s="34"/>
      <c r="HN149" s="34"/>
      <c r="HO149" s="34"/>
      <c r="HP149" s="34"/>
      <c r="HQ149" s="34"/>
      <c r="HR149" s="34"/>
      <c r="HS149" s="34"/>
      <c r="HT149" s="34"/>
      <c r="HU149" s="34"/>
      <c r="HV149" s="34"/>
      <c r="HW149" s="34"/>
      <c r="HX149" s="34"/>
      <c r="HY149" s="34"/>
      <c r="HZ149" s="34"/>
      <c r="IA149" s="34"/>
      <c r="IB149" s="34"/>
      <c r="IC149" s="34"/>
      <c r="ID149" s="34"/>
      <c r="IE149" s="34"/>
      <c r="IF149" s="34"/>
      <c r="IG149" s="34"/>
      <c r="IH149" s="34"/>
      <c r="II149" s="34"/>
      <c r="IJ149" s="34"/>
    </row>
    <row r="150" spans="1:244" x14ac:dyDescent="0.2">
      <c r="A150" s="34"/>
      <c r="B150" s="34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  <c r="AB150" s="111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4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  <c r="FP150" s="34"/>
      <c r="FQ150" s="34"/>
      <c r="FR150" s="34"/>
      <c r="FS150" s="34"/>
      <c r="FT150" s="34"/>
      <c r="FU150" s="34"/>
      <c r="FV150" s="34"/>
      <c r="FW150" s="34"/>
      <c r="FX150" s="34"/>
      <c r="FY150" s="34"/>
      <c r="FZ150" s="34"/>
      <c r="GA150" s="34"/>
      <c r="GB150" s="34"/>
      <c r="GC150" s="34"/>
      <c r="GD150" s="34"/>
      <c r="GE150" s="34"/>
      <c r="GF150" s="34"/>
      <c r="GG150" s="34"/>
      <c r="GH150" s="34"/>
      <c r="GI150" s="34"/>
      <c r="GJ150" s="34"/>
      <c r="GK150" s="34"/>
      <c r="GL150" s="34"/>
      <c r="GM150" s="34"/>
      <c r="GN150" s="34"/>
      <c r="GO150" s="34"/>
      <c r="GP150" s="34"/>
      <c r="GQ150" s="34"/>
      <c r="GR150" s="34"/>
      <c r="GS150" s="34"/>
      <c r="GT150" s="34"/>
      <c r="GU150" s="34"/>
      <c r="GV150" s="34"/>
      <c r="GW150" s="34"/>
      <c r="GX150" s="34"/>
      <c r="GY150" s="34"/>
      <c r="GZ150" s="34"/>
      <c r="HA150" s="34"/>
      <c r="HB150" s="34"/>
      <c r="HC150" s="34"/>
      <c r="HD150" s="34"/>
      <c r="HE150" s="34"/>
      <c r="HF150" s="34"/>
      <c r="HG150" s="34"/>
      <c r="HH150" s="34"/>
      <c r="HI150" s="34"/>
      <c r="HJ150" s="34"/>
      <c r="HK150" s="34"/>
      <c r="HL150" s="34"/>
      <c r="HM150" s="34"/>
      <c r="HN150" s="34"/>
      <c r="HO150" s="34"/>
      <c r="HP150" s="34"/>
      <c r="HQ150" s="34"/>
      <c r="HR150" s="34"/>
      <c r="HS150" s="34"/>
      <c r="HT150" s="34"/>
      <c r="HU150" s="34"/>
      <c r="HV150" s="34"/>
      <c r="HW150" s="34"/>
      <c r="HX150" s="34"/>
      <c r="HY150" s="34"/>
      <c r="HZ150" s="34"/>
      <c r="IA150" s="34"/>
      <c r="IB150" s="34"/>
      <c r="IC150" s="34"/>
      <c r="ID150" s="34"/>
      <c r="IE150" s="34"/>
      <c r="IF150" s="34"/>
      <c r="IG150" s="34"/>
      <c r="IH150" s="34"/>
      <c r="II150" s="34"/>
      <c r="IJ150" s="34"/>
    </row>
    <row r="151" spans="1:244" x14ac:dyDescent="0.2">
      <c r="A151" s="34"/>
      <c r="B151" s="34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111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4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  <c r="EL151" s="34"/>
      <c r="EM151" s="34"/>
      <c r="EN151" s="34"/>
      <c r="EO151" s="34"/>
      <c r="EP151" s="34"/>
      <c r="EQ151" s="34"/>
      <c r="ER151" s="34"/>
      <c r="ES151" s="34"/>
      <c r="ET151" s="34"/>
      <c r="EU151" s="34"/>
      <c r="EV151" s="34"/>
      <c r="EW151" s="34"/>
      <c r="EX151" s="34"/>
      <c r="EY151" s="34"/>
      <c r="EZ151" s="34"/>
      <c r="FA151" s="34"/>
      <c r="FB151" s="34"/>
      <c r="FC151" s="34"/>
      <c r="FD151" s="34"/>
      <c r="FE151" s="34"/>
      <c r="FF151" s="34"/>
      <c r="FG151" s="34"/>
      <c r="FH151" s="34"/>
      <c r="FI151" s="34"/>
      <c r="FJ151" s="34"/>
      <c r="FK151" s="34"/>
      <c r="FL151" s="34"/>
      <c r="FM151" s="34"/>
      <c r="FN151" s="34"/>
      <c r="FO151" s="34"/>
      <c r="FP151" s="34"/>
      <c r="FQ151" s="34"/>
      <c r="FR151" s="34"/>
      <c r="FS151" s="34"/>
      <c r="FT151" s="34"/>
      <c r="FU151" s="34"/>
      <c r="FV151" s="34"/>
      <c r="FW151" s="34"/>
      <c r="FX151" s="34"/>
      <c r="FY151" s="34"/>
      <c r="FZ151" s="34"/>
      <c r="GA151" s="34"/>
      <c r="GB151" s="34"/>
      <c r="GC151" s="34"/>
      <c r="GD151" s="34"/>
      <c r="GE151" s="34"/>
      <c r="GF151" s="34"/>
      <c r="GG151" s="34"/>
      <c r="GH151" s="34"/>
      <c r="GI151" s="34"/>
      <c r="GJ151" s="34"/>
      <c r="GK151" s="34"/>
      <c r="GL151" s="34"/>
      <c r="GM151" s="34"/>
      <c r="GN151" s="34"/>
      <c r="GO151" s="34"/>
      <c r="GP151" s="34"/>
      <c r="GQ151" s="34"/>
      <c r="GR151" s="34"/>
      <c r="GS151" s="34"/>
      <c r="GT151" s="34"/>
      <c r="GU151" s="34"/>
      <c r="GV151" s="34"/>
      <c r="GW151" s="34"/>
      <c r="GX151" s="34"/>
      <c r="GY151" s="34"/>
      <c r="GZ151" s="34"/>
      <c r="HA151" s="34"/>
      <c r="HB151" s="34"/>
      <c r="HC151" s="34"/>
      <c r="HD151" s="34"/>
      <c r="HE151" s="34"/>
      <c r="HF151" s="34"/>
      <c r="HG151" s="34"/>
      <c r="HH151" s="34"/>
      <c r="HI151" s="34"/>
      <c r="HJ151" s="34"/>
      <c r="HK151" s="34"/>
      <c r="HL151" s="34"/>
      <c r="HM151" s="34"/>
      <c r="HN151" s="34"/>
      <c r="HO151" s="34"/>
      <c r="HP151" s="34"/>
      <c r="HQ151" s="34"/>
      <c r="HR151" s="34"/>
      <c r="HS151" s="34"/>
      <c r="HT151" s="34"/>
      <c r="HU151" s="34"/>
      <c r="HV151" s="34"/>
      <c r="HW151" s="34"/>
      <c r="HX151" s="34"/>
      <c r="HY151" s="34"/>
      <c r="HZ151" s="34"/>
      <c r="IA151" s="34"/>
      <c r="IB151" s="34"/>
      <c r="IC151" s="34"/>
      <c r="ID151" s="34"/>
      <c r="IE151" s="34"/>
      <c r="IF151" s="34"/>
      <c r="IG151" s="34"/>
      <c r="IH151" s="34"/>
      <c r="II151" s="34"/>
      <c r="IJ151" s="34"/>
    </row>
    <row r="152" spans="1:244" x14ac:dyDescent="0.2">
      <c r="A152" s="34"/>
      <c r="B152" s="34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  <c r="AA152" s="98"/>
      <c r="AB152" s="111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4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  <c r="EQ152" s="34"/>
      <c r="ER152" s="34"/>
      <c r="ES152" s="34"/>
      <c r="ET152" s="34"/>
      <c r="EU152" s="34"/>
      <c r="EV152" s="34"/>
      <c r="EW152" s="34"/>
      <c r="EX152" s="34"/>
      <c r="EY152" s="34"/>
      <c r="EZ152" s="34"/>
      <c r="FA152" s="34"/>
      <c r="FB152" s="34"/>
      <c r="FC152" s="34"/>
      <c r="FD152" s="34"/>
      <c r="FE152" s="34"/>
      <c r="FF152" s="34"/>
      <c r="FG152" s="34"/>
      <c r="FH152" s="34"/>
      <c r="FI152" s="34"/>
      <c r="FJ152" s="34"/>
      <c r="FK152" s="34"/>
      <c r="FL152" s="34"/>
      <c r="FM152" s="34"/>
      <c r="FN152" s="34"/>
      <c r="FO152" s="34"/>
      <c r="FP152" s="34"/>
      <c r="FQ152" s="34"/>
      <c r="FR152" s="34"/>
      <c r="FS152" s="34"/>
      <c r="FT152" s="34"/>
      <c r="FU152" s="34"/>
      <c r="FV152" s="34"/>
      <c r="FW152" s="34"/>
      <c r="FX152" s="34"/>
      <c r="FY152" s="34"/>
      <c r="FZ152" s="34"/>
      <c r="GA152" s="34"/>
      <c r="GB152" s="34"/>
      <c r="GC152" s="34"/>
      <c r="GD152" s="34"/>
      <c r="GE152" s="34"/>
      <c r="GF152" s="34"/>
      <c r="GG152" s="34"/>
      <c r="GH152" s="34"/>
      <c r="GI152" s="34"/>
      <c r="GJ152" s="34"/>
      <c r="GK152" s="34"/>
      <c r="GL152" s="34"/>
      <c r="GM152" s="34"/>
      <c r="GN152" s="34"/>
      <c r="GO152" s="34"/>
      <c r="GP152" s="34"/>
      <c r="GQ152" s="34"/>
      <c r="GR152" s="34"/>
      <c r="GS152" s="34"/>
      <c r="GT152" s="34"/>
      <c r="GU152" s="34"/>
      <c r="GV152" s="34"/>
      <c r="GW152" s="34"/>
      <c r="GX152" s="34"/>
      <c r="GY152" s="34"/>
      <c r="GZ152" s="34"/>
      <c r="HA152" s="34"/>
      <c r="HB152" s="34"/>
      <c r="HC152" s="34"/>
      <c r="HD152" s="34"/>
      <c r="HE152" s="34"/>
      <c r="HF152" s="34"/>
      <c r="HG152" s="34"/>
      <c r="HH152" s="34"/>
      <c r="HI152" s="34"/>
      <c r="HJ152" s="34"/>
      <c r="HK152" s="34"/>
      <c r="HL152" s="34"/>
      <c r="HM152" s="34"/>
      <c r="HN152" s="34"/>
      <c r="HO152" s="34"/>
      <c r="HP152" s="34"/>
      <c r="HQ152" s="34"/>
      <c r="HR152" s="34"/>
      <c r="HS152" s="34"/>
      <c r="HT152" s="34"/>
      <c r="HU152" s="34"/>
      <c r="HV152" s="34"/>
      <c r="HW152" s="34"/>
      <c r="HX152" s="34"/>
      <c r="HY152" s="34"/>
      <c r="HZ152" s="34"/>
      <c r="IA152" s="34"/>
      <c r="IB152" s="34"/>
      <c r="IC152" s="34"/>
      <c r="ID152" s="34"/>
      <c r="IE152" s="34"/>
      <c r="IF152" s="34"/>
      <c r="IG152" s="34"/>
      <c r="IH152" s="34"/>
      <c r="II152" s="34"/>
      <c r="IJ152" s="34"/>
    </row>
    <row r="153" spans="1:244" x14ac:dyDescent="0.2">
      <c r="A153" s="34"/>
      <c r="B153" s="34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4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  <c r="EO153" s="34"/>
      <c r="EP153" s="34"/>
      <c r="EQ153" s="34"/>
      <c r="ER153" s="34"/>
      <c r="ES153" s="34"/>
      <c r="ET153" s="34"/>
      <c r="EU153" s="34"/>
      <c r="EV153" s="34"/>
      <c r="EW153" s="34"/>
      <c r="EX153" s="34"/>
      <c r="EY153" s="34"/>
      <c r="EZ153" s="34"/>
      <c r="FA153" s="34"/>
      <c r="FB153" s="34"/>
      <c r="FC153" s="34"/>
      <c r="FD153" s="34"/>
      <c r="FE153" s="34"/>
      <c r="FF153" s="34"/>
      <c r="FG153" s="34"/>
      <c r="FH153" s="34"/>
      <c r="FI153" s="34"/>
      <c r="FJ153" s="34"/>
      <c r="FK153" s="34"/>
      <c r="FL153" s="34"/>
      <c r="FM153" s="34"/>
      <c r="FN153" s="34"/>
      <c r="FO153" s="34"/>
      <c r="FP153" s="34"/>
      <c r="FQ153" s="34"/>
      <c r="FR153" s="34"/>
      <c r="FS153" s="34"/>
      <c r="FT153" s="34"/>
      <c r="FU153" s="34"/>
      <c r="FV153" s="34"/>
      <c r="FW153" s="34"/>
      <c r="FX153" s="34"/>
      <c r="FY153" s="34"/>
      <c r="FZ153" s="34"/>
      <c r="GA153" s="34"/>
      <c r="GB153" s="34"/>
      <c r="GC153" s="34"/>
      <c r="GD153" s="34"/>
      <c r="GE153" s="34"/>
      <c r="GF153" s="34"/>
      <c r="GG153" s="34"/>
      <c r="GH153" s="34"/>
      <c r="GI153" s="34"/>
      <c r="GJ153" s="34"/>
      <c r="GK153" s="34"/>
      <c r="GL153" s="34"/>
      <c r="GM153" s="34"/>
      <c r="GN153" s="34"/>
      <c r="GO153" s="34"/>
      <c r="GP153" s="34"/>
      <c r="GQ153" s="34"/>
      <c r="GR153" s="34"/>
      <c r="GS153" s="34"/>
      <c r="GT153" s="34"/>
      <c r="GU153" s="34"/>
      <c r="GV153" s="34"/>
      <c r="GW153" s="34"/>
      <c r="GX153" s="34"/>
      <c r="GY153" s="34"/>
      <c r="GZ153" s="34"/>
      <c r="HA153" s="34"/>
      <c r="HB153" s="34"/>
      <c r="HC153" s="34"/>
      <c r="HD153" s="34"/>
      <c r="HE153" s="34"/>
      <c r="HF153" s="34"/>
      <c r="HG153" s="34"/>
      <c r="HH153" s="34"/>
      <c r="HI153" s="34"/>
      <c r="HJ153" s="34"/>
      <c r="HK153" s="34"/>
      <c r="HL153" s="34"/>
      <c r="HM153" s="34"/>
      <c r="HN153" s="34"/>
      <c r="HO153" s="34"/>
      <c r="HP153" s="34"/>
      <c r="HQ153" s="34"/>
      <c r="HR153" s="34"/>
      <c r="HS153" s="34"/>
      <c r="HT153" s="34"/>
      <c r="HU153" s="34"/>
      <c r="HV153" s="34"/>
      <c r="HW153" s="34"/>
      <c r="HX153" s="34"/>
      <c r="HY153" s="34"/>
      <c r="HZ153" s="34"/>
      <c r="IA153" s="34"/>
      <c r="IB153" s="34"/>
      <c r="IC153" s="34"/>
      <c r="ID153" s="34"/>
      <c r="IE153" s="34"/>
      <c r="IF153" s="34"/>
      <c r="IG153" s="34"/>
      <c r="IH153" s="34"/>
      <c r="II153" s="34"/>
      <c r="IJ153" s="34"/>
    </row>
  </sheetData>
  <mergeCells count="57">
    <mergeCell ref="B97:K97"/>
    <mergeCell ref="B98:K98"/>
    <mergeCell ref="B99:K99"/>
    <mergeCell ref="A75:J75"/>
    <mergeCell ref="A76:J76"/>
    <mergeCell ref="A77:J77"/>
    <mergeCell ref="K75:K81"/>
    <mergeCell ref="B84:M84"/>
    <mergeCell ref="B85:M85"/>
    <mergeCell ref="B86:M86"/>
    <mergeCell ref="L75:P75"/>
    <mergeCell ref="L76:P76"/>
    <mergeCell ref="L77:P77"/>
    <mergeCell ref="L78:P78"/>
    <mergeCell ref="L79:P79"/>
    <mergeCell ref="L80:P80"/>
    <mergeCell ref="L81:P81"/>
    <mergeCell ref="B83:M83"/>
    <mergeCell ref="N83:AB83"/>
    <mergeCell ref="A63:B63"/>
    <mergeCell ref="C73:H73"/>
    <mergeCell ref="C74:H74"/>
    <mergeCell ref="AB22:AB23"/>
    <mergeCell ref="W20:X21"/>
    <mergeCell ref="Y20:Z21"/>
    <mergeCell ref="AA20:AB21"/>
    <mergeCell ref="T22:T23"/>
    <mergeCell ref="V22:V23"/>
    <mergeCell ref="A18:A23"/>
    <mergeCell ref="B18:B23"/>
    <mergeCell ref="C18:H20"/>
    <mergeCell ref="I18:I23"/>
    <mergeCell ref="J18:P18"/>
    <mergeCell ref="C21:C23"/>
    <mergeCell ref="D21:D23"/>
    <mergeCell ref="L22:M22"/>
    <mergeCell ref="E21:E23"/>
    <mergeCell ref="F21:F23"/>
    <mergeCell ref="G21:G23"/>
    <mergeCell ref="H21:H23"/>
    <mergeCell ref="K22:K23"/>
    <mergeCell ref="Q18:AB18"/>
    <mergeCell ref="J19:J23"/>
    <mergeCell ref="K19:P19"/>
    <mergeCell ref="Q19:T19"/>
    <mergeCell ref="U19:X19"/>
    <mergeCell ref="Y19:AB19"/>
    <mergeCell ref="K20:M21"/>
    <mergeCell ref="N20:N23"/>
    <mergeCell ref="O20:O23"/>
    <mergeCell ref="P20:P23"/>
    <mergeCell ref="Q20:R21"/>
    <mergeCell ref="S20:T21"/>
    <mergeCell ref="U20:V21"/>
    <mergeCell ref="R22:R23"/>
    <mergeCell ref="X22:X23"/>
    <mergeCell ref="Z22:Z23"/>
  </mergeCells>
  <pageMargins left="0.27559055118110237" right="0.15748031496062992" top="0.39370078740157483" bottom="0" header="0.51181102362204722" footer="0.51181102362204722"/>
  <pageSetup paperSize="9" scale="63" firstPageNumber="0" fitToHeight="0" orientation="landscape" r:id="rId1"/>
  <rowBreaks count="2" manualBreakCount="2">
    <brk id="41" max="27" man="1"/>
    <brk id="62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Развернутый</vt:lpstr>
      <vt:lpstr>Развернутый!Заголовки_для_печати</vt:lpstr>
      <vt:lpstr>Развернутый!Область_печати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revision>1</cp:revision>
  <cp:lastPrinted>2022-09-26T14:13:13Z</cp:lastPrinted>
  <dcterms:created xsi:type="dcterms:W3CDTF">1996-10-09T02:32:33Z</dcterms:created>
  <dcterms:modified xsi:type="dcterms:W3CDTF">2022-09-26T14:15:09Z</dcterms:modified>
  <dc:language>en-US</dc:language>
</cp:coreProperties>
</file>